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0" yWindow="0" windowWidth="24240" windowHeight="9880" activeTab="0"/>
  </bookViews>
  <sheets>
    <sheet name="Time Flow Budgeting" sheetId="1" r:id="rId1"/>
    <sheet name="Sheet1" sheetId="2" r:id="rId2"/>
  </sheets>
  <definedNames>
    <definedName name="_xlnm.Print_Area" localSheetId="0">'Time Flow Budgeting'!$A$11:$O$57</definedName>
  </definedNames>
  <calcPr fullCalcOnLoad="1"/>
</workbook>
</file>

<file path=xl/comments1.xml><?xml version="1.0" encoding="utf-8"?>
<comments xmlns="http://schemas.openxmlformats.org/spreadsheetml/2006/main">
  <authors>
    <author>guindagirl</author>
  </authors>
  <commentList>
    <comment ref="O58" authorId="0">
      <text>
        <r>
          <rPr>
            <sz val="9"/>
            <rFont val="Tahoma"/>
            <family val="0"/>
          </rPr>
          <t xml:space="preserve">This is a check figure. If the numbers are the same when added down and across it will be zero. If there is a  number there is an error.
</t>
        </r>
      </text>
    </comment>
    <comment ref="O106" authorId="0">
      <text>
        <r>
          <rPr>
            <sz val="9"/>
            <rFont val="Tahoma"/>
            <family val="0"/>
          </rPr>
          <t xml:space="preserve">This is a check figure. If the numbers are the same when added down and across it will be zero. If there is a  number there is an error.
</t>
        </r>
      </text>
    </comment>
    <comment ref="O144" authorId="0">
      <text>
        <r>
          <rPr>
            <sz val="9"/>
            <rFont val="Tahoma"/>
            <family val="0"/>
          </rPr>
          <t xml:space="preserve">This is a check figure. If the numbers are the same when added down and across it will be zero. If there is a  number there is an error.
</t>
        </r>
      </text>
    </comment>
    <comment ref="O181" authorId="0">
      <text>
        <r>
          <rPr>
            <sz val="9"/>
            <rFont val="Tahoma"/>
            <family val="0"/>
          </rPr>
          <t xml:space="preserve">This is a check figure. If the numbers are the same when added down and across it will be zero. If there is a  number there is an error.
</t>
        </r>
      </text>
    </comment>
  </commentList>
</comments>
</file>

<file path=xl/sharedStrings.xml><?xml version="1.0" encoding="utf-8"?>
<sst xmlns="http://schemas.openxmlformats.org/spreadsheetml/2006/main" count="352" uniqueCount="87">
  <si>
    <t>Total</t>
  </si>
  <si>
    <t>Oct</t>
  </si>
  <si>
    <t>Nov</t>
  </si>
  <si>
    <t>Dec</t>
  </si>
  <si>
    <t>Jan</t>
  </si>
  <si>
    <t>Feb</t>
  </si>
  <si>
    <t>Mar</t>
  </si>
  <si>
    <t>Apr</t>
  </si>
  <si>
    <t>May</t>
  </si>
  <si>
    <t>Aug</t>
  </si>
  <si>
    <t>Jun</t>
  </si>
  <si>
    <t>Jul</t>
  </si>
  <si>
    <t>Sep</t>
  </si>
  <si>
    <t>Person A</t>
  </si>
  <si>
    <t>Person B</t>
  </si>
  <si>
    <t>Person C</t>
  </si>
  <si>
    <t>Farming</t>
  </si>
  <si>
    <t>Prep</t>
  </si>
  <si>
    <t>Plant</t>
  </si>
  <si>
    <t>Maintain</t>
  </si>
  <si>
    <t>Harvest</t>
  </si>
  <si>
    <t>Post-Harvest</t>
  </si>
  <si>
    <t>Wash</t>
  </si>
  <si>
    <t xml:space="preserve">Sort </t>
  </si>
  <si>
    <t>Pack</t>
  </si>
  <si>
    <t>Load</t>
  </si>
  <si>
    <t>Marketing</t>
  </si>
  <si>
    <t>Sales lists</t>
  </si>
  <si>
    <t>Pack list</t>
  </si>
  <si>
    <t>Deliver</t>
  </si>
  <si>
    <t>Hours</t>
  </si>
  <si>
    <t>Administration</t>
  </si>
  <si>
    <t>General office maintenance</t>
  </si>
  <si>
    <t xml:space="preserve">Telephones, mail and e-mail </t>
  </si>
  <si>
    <t>Special events and promotion</t>
  </si>
  <si>
    <t>Maintain inventory of packing materials</t>
  </si>
  <si>
    <t>Develop and maintain marketing materials including labels</t>
  </si>
  <si>
    <t>Deposit cash and checks</t>
  </si>
  <si>
    <t>Determine cash needs and cash available</t>
  </si>
  <si>
    <t>Write checks</t>
  </si>
  <si>
    <t>Record checks</t>
  </si>
  <si>
    <t>Reconcile bank statement monthly</t>
  </si>
  <si>
    <t xml:space="preserve">Write payroll checks and prepare payroll tax reports, or work with payroll service </t>
  </si>
  <si>
    <t>Maintain food safety records</t>
  </si>
  <si>
    <t>Monitor emerging new regulation and compliance issues and inform others</t>
  </si>
  <si>
    <t>Maintain records etc. to comply with any certifications and to renew certifications</t>
  </si>
  <si>
    <t>Work  with accountant to ensure all required tax returns are timely and accurately prepared and filed.</t>
  </si>
  <si>
    <t>Maintain equipment, plan for major repairs and replacements, shop for and purchase new equipment as needed.</t>
  </si>
  <si>
    <t>Total by Task</t>
  </si>
  <si>
    <t>Total Task Hours</t>
  </si>
  <si>
    <t>Sales calls (current and prospective accounts)</t>
  </si>
  <si>
    <t>Special events and promotion (including conference attendence i.e. EcoFarm, MOSES, PASA)</t>
  </si>
  <si>
    <t>A prefers to be in the field but is also great with people and does not mind getting out and selling. A is dyslexic. She is willing to do bookkeeping if necessary but she has trouble seeing numbers acccurately. Will work 1,500 hours.</t>
  </si>
  <si>
    <t>B prefers to be in the field and hates talking to people. Will work in the office if he has to spend time inside. Is great with numbers but does not want to do phones. Will work 1,500 hours</t>
  </si>
  <si>
    <t>C is not an owner, C is an employee, here to learn the busines. She will do anything! But there is some question if she is going to stay through the summer. Assuming she stays she plans to work 2,100 hours.</t>
  </si>
  <si>
    <t xml:space="preserve">Unbudgeted or oberbudget hours = </t>
  </si>
  <si>
    <t>Available hours</t>
  </si>
  <si>
    <t>Hours Available</t>
  </si>
  <si>
    <t>Consider tasks that need two people. Consider tasks that only an owner should do, or that an owner should supervise. Consider tasks that group well together and tasks that should be separated. For example most sales activities go well together. Also, it is a good bookkeeping practice to never have the person who deposits money at the bank be the same person as the main bookkeeper.</t>
  </si>
  <si>
    <t xml:space="preserve">Once you have made tentative allocations check part IV to see if you have over or under allocated any task. Then check column P for each person to see that they are working only the hours they have available. You will likely have to adjust how you allocate tasks several times before you have a fair and exact allocation. </t>
  </si>
  <si>
    <t>Step 1: Define your resources. Whose time? What are their skills and preferences in terms of jobs? Do they have any unavailble times like Wednesday afternoons or a certain week in June? How many hours do they plan to work this year?</t>
  </si>
  <si>
    <t>Step 2a. List the tasks to accomplish in column B. These should match your Farm Plan and your Cash Flow Budget.</t>
  </si>
  <si>
    <t>Hint: You might want a "slush fund" month and category you can easily adjust by a few  hours. You could call it something like "employee development."  I used "Special Events and Conferences" in the month of January.</t>
  </si>
  <si>
    <t xml:space="preserve">Step 2b. Work across each row to allocate total hours available to the tasks to accomplish. These estimates should agree with your understanding of how to accomplish your Farm Plan and your estimates of how much cash is going out and coming in on a monthy basis in your Cash Flow Worksheet. Do not allocate any more or less than the total hours available. </t>
  </si>
  <si>
    <t>Step 2c. Check that the total hours available in Part I (cell P10 here) equal the total hours allocated to tasks in Part II (cell Q50 here). Cell Q51 is set up to tell you how many hours are over or underallocated, so all you really have to do is keep adjusting your allocations until Q51 = zero.</t>
  </si>
  <si>
    <t>3a. Set up the template so that each person in Part 1 has the exact same row (and columns) as in Part II. You will end up with Part II mirrored for each person.</t>
  </si>
  <si>
    <t>3c. Set up the formula in Column Q (Part V) to bring down the total available hours for each person from Part I to automatically calculate the differnence (over or under) between available hours and hours allocated.</t>
  </si>
  <si>
    <t>3d. Allocate each person's time across each row using your first best estimate of the best utilization of their time. Keep an eye on the formulas in Parts IV and V. Rather than trying to allocate each person or task perfectly on the first pass, you might want to leave the allocation over or under by some hours, and make preliminary allocations for each person. Then you will need to look at part IV and V and go back several times through each person and task until you eventually end up with the hours allocated exactly equal to the hours available. See "Hints" below.</t>
  </si>
  <si>
    <t>Hints for step 3d:</t>
  </si>
  <si>
    <t xml:space="preserve">White cells have either numbers you input or formulas that depend on the location of other input or your management decisions (such as dividing a task into three or four months or between two or three people.) </t>
  </si>
  <si>
    <t>Blue cells have formulas for subtotals. Once these are set do not override.</t>
  </si>
  <si>
    <t>Grey cells have totals. Once these are set do not override.</t>
  </si>
  <si>
    <t>DO NOT ENTER ANYTHING BUT FORMULAS IN THESE CELLS. WHEN THEY ALL READ BLANK OR ZERO YOU ARE DONE.</t>
  </si>
  <si>
    <t>Time Planning Worksheet</t>
  </si>
  <si>
    <t>Part II. Tasks to accomplish</t>
  </si>
  <si>
    <t>Part III. Assign Tasks</t>
  </si>
  <si>
    <t>Part IV. Reconcile Allocation of Tasks</t>
  </si>
  <si>
    <t>The section below subtracts the amounts allocated to the different people from the amount budgeted for the task. All numbers should eventually be zero. If you have assigned the same task twice or not at all you will have a positive or negative number for that task. Then you will go back to that task line for each person to see who you need to fix. (Work Part IV as part of step 3d.)</t>
  </si>
  <si>
    <t xml:space="preserve">The purpose of this worksheet is to help the beginning farmers plan their time well. To use this sheet for your own purposes, read the instructions, study how the worksheet has been set up, then make a new copy for yourself. </t>
  </si>
  <si>
    <t>3b. Set up the template so that Part IV has the exact same rows (and columns) as in Part II. Check that each cell has a formula that reads (the amount in Part II for this task less the amounts allocated in Part III for the same task). When the cell automatically reads zero (or shows as a blank) you have fully allocated the task. If there is a value in the cell (positive or negative) you have over or under allocated the task. When you first set up Part IV it should end up looking like Part II, but once you start allocating amounts in Part III you will see the values in Part IV start to change.</t>
  </si>
  <si>
    <r>
      <t xml:space="preserve">Part I. </t>
    </r>
    <r>
      <rPr>
        <b/>
        <u val="singleAccounting"/>
        <sz val="14"/>
        <color indexed="8"/>
        <rFont val="Arial"/>
        <family val="0"/>
      </rPr>
      <t>Available human resources</t>
    </r>
    <r>
      <rPr>
        <b/>
        <sz val="14"/>
        <color indexed="8"/>
        <rFont val="Arial"/>
        <family val="0"/>
      </rPr>
      <t>: Persons, skills, preferences, restrictions and hours availble</t>
    </r>
  </si>
  <si>
    <t>Part V. Reconcile Hours Available to Hours Assigned to each person. (Work Part V as part of step 3d.) When all the overbudgeted/ underbudgeted cells read blank or zero you are done.</t>
  </si>
  <si>
    <r>
      <t xml:space="preserve">There are </t>
    </r>
    <r>
      <rPr>
        <b/>
        <sz val="12"/>
        <rFont val="Arial"/>
        <family val="2"/>
      </rPr>
      <t>five parts</t>
    </r>
    <r>
      <rPr>
        <sz val="12"/>
        <rFont val="Arial"/>
        <family val="2"/>
      </rPr>
      <t xml:space="preserve"> of this worksheet. Work them in sequence the first time through and then go back to adjust by re-working Parts III - V.</t>
    </r>
  </si>
  <si>
    <t>Use formulas! That way if you change your numbers in part I you will not have to change much in Part II. Or, you can start out as I did dividing all the farming tasks by 3, and then later change the formula to share the task between just two people. See C71 for an example.</t>
  </si>
  <si>
    <t>In this example I initially over-allocated the owner's time because I knew they wanted to be in the field more than in the office. But of course as owners they have to do most of the office work. So later I reduced their hours in the field to make their total allocated hours come out. That is why you see that for the owners, for field activities, I am not using formulas. To complete the worksheet I used a formula to assign all the "extra" field work to the employee (see cell C147).</t>
  </si>
  <si>
    <t>As you read through the instructions, play with changing a few of the numbers entered in the example to see how the formulas work to carry your entries through the whole worksheet. Also, notice that formulas are used whenever possible this worksheet. Not using them, the worksheet will quickly become inaccurate and burdensome. If you are not familiar with using formulas, be sure to study how they are used here before setting up your own worksheet.</t>
  </si>
  <si>
    <t>Part V. (see cells P65-P183 for this section)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</si>
</sst>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09]#,##0"/>
    <numFmt numFmtId="165" formatCode="&quot;Yes&quot;;&quot;Yes&quot;;&quot;No&quot;"/>
    <numFmt numFmtId="166" formatCode="&quot;True&quot;;&quot;True&quot;;&quot;False&quot;"/>
    <numFmt numFmtId="167" formatCode="&quot;On&quot;;&quot;On&quot;;&quot;Off&quot;"/>
    <numFmt numFmtId="168" formatCode="_(* #,##0.0_);_(* \(#,##0.0\);_(* &quot;-&quot;??_);_(@_)"/>
    <numFmt numFmtId="169" formatCode="_(* #,##0_);_(* \(#,##0\);_(* &quot;-&quot;??_);_(@_)"/>
    <numFmt numFmtId="170" formatCode="_(* #,##0.0_);_(* \(#,##0.0\);_(* &quot;-&quot;?_);_(@_)"/>
    <numFmt numFmtId="171" formatCode="[$€-2]\ #,##0.00_);[Red]\([$€-2]\ #,##0.00\)"/>
    <numFmt numFmtId="172" formatCode="#,##0.0_);[Red]\(#,##0.0\)"/>
  </numFmts>
  <fonts count="60">
    <font>
      <sz val="10"/>
      <name val="Arial"/>
      <family val="0"/>
    </font>
    <font>
      <b/>
      <sz val="10"/>
      <name val="Arial"/>
      <family val="2"/>
    </font>
    <font>
      <i/>
      <sz val="10"/>
      <name val="Arial"/>
      <family val="0"/>
    </font>
    <font>
      <b/>
      <i/>
      <sz val="10"/>
      <name val="Arial"/>
      <family val="0"/>
    </font>
    <font>
      <u val="single"/>
      <sz val="10"/>
      <color indexed="12"/>
      <name val="Arial"/>
      <family val="0"/>
    </font>
    <font>
      <u val="single"/>
      <sz val="10"/>
      <color indexed="36"/>
      <name val="Arial"/>
      <family val="0"/>
    </font>
    <font>
      <b/>
      <sz val="10"/>
      <color indexed="43"/>
      <name val="Arial"/>
      <family val="0"/>
    </font>
    <font>
      <b/>
      <sz val="12"/>
      <color indexed="10"/>
      <name val="Arial"/>
      <family val="2"/>
    </font>
    <font>
      <b/>
      <sz val="12"/>
      <name val="Arial"/>
      <family val="2"/>
    </font>
    <font>
      <sz val="12"/>
      <name val="Arial"/>
      <family val="2"/>
    </font>
    <font>
      <sz val="9"/>
      <name val="Tahoma"/>
      <family val="0"/>
    </font>
    <font>
      <b/>
      <sz val="18"/>
      <name val="Arial"/>
      <family val="0"/>
    </font>
    <font>
      <b/>
      <sz val="14"/>
      <name val="Arial"/>
      <family val="0"/>
    </font>
    <font>
      <b/>
      <sz val="14"/>
      <color indexed="8"/>
      <name val="Arial"/>
      <family val="0"/>
    </font>
    <font>
      <b/>
      <u val="singleAccounting"/>
      <sz val="14"/>
      <color indexed="8"/>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10"/>
      <name val="Arial"/>
      <family val="2"/>
    </font>
    <font>
      <b/>
      <sz val="10"/>
      <color indexed="62"/>
      <name val="Arial"/>
      <family val="2"/>
    </font>
    <font>
      <sz val="10"/>
      <color indexed="19"/>
      <name val="Arial"/>
      <family val="2"/>
    </font>
    <font>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10"/>
      <color rgb="FF7030A0"/>
      <name val="Arial"/>
      <family val="2"/>
    </font>
    <font>
      <sz val="10"/>
      <color theme="5" tint="-0.24997000396251678"/>
      <name val="Arial"/>
      <family val="2"/>
    </font>
    <font>
      <b/>
      <sz val="14"/>
      <color theme="1"/>
      <name val="Arial"/>
      <family val="0"/>
    </font>
    <font>
      <sz val="12"/>
      <color theme="1"/>
      <name val="Arial"/>
      <family val="0"/>
    </font>
    <font>
      <b/>
      <sz val="12"/>
      <color rgb="FFFF000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theme="0" tint="-0.04997999966144562"/>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1499900072813034"/>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thin"/>
      <bottom style="mediu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medium"/>
      <right style="thin"/>
      <top style="thin"/>
      <bottom style="thin"/>
    </border>
    <border>
      <left>
        <color indexed="63"/>
      </left>
      <right style="thin"/>
      <top style="medium"/>
      <bottom style="thin"/>
    </border>
    <border>
      <left>
        <color indexed="63"/>
      </left>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style="thin"/>
      <right style="medium"/>
      <top style="thin"/>
      <bottom style="medium"/>
    </border>
    <border>
      <left style="thin"/>
      <right style="medium"/>
      <top style="thin"/>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color indexed="63"/>
      </top>
      <bottom style="medium"/>
    </border>
    <border>
      <left style="medium"/>
      <right style="thin"/>
      <top style="thin"/>
      <bottom>
        <color indexed="63"/>
      </bottom>
    </border>
    <border>
      <left style="thin"/>
      <right style="thin"/>
      <top style="thin"/>
      <bottom>
        <color indexed="63"/>
      </bottom>
    </border>
    <border>
      <left style="thin"/>
      <right>
        <color indexed="63"/>
      </right>
      <top style="medium"/>
      <bottom style="thin"/>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style="medium"/>
    </border>
    <border>
      <left style="thin"/>
      <right>
        <color indexed="63"/>
      </right>
      <top style="thin"/>
      <bottom>
        <color indexed="63"/>
      </bottom>
    </border>
    <border>
      <left style="medium"/>
      <right>
        <color indexed="63"/>
      </right>
      <top style="medium"/>
      <bottom style="thin"/>
    </border>
    <border>
      <left style="medium"/>
      <right>
        <color indexed="63"/>
      </right>
      <top style="thin"/>
      <bottom style="thin"/>
    </border>
    <border>
      <left style="thin"/>
      <right>
        <color indexed="63"/>
      </right>
      <top>
        <color indexed="63"/>
      </top>
      <bottom style="medium"/>
    </border>
    <border>
      <left style="medium"/>
      <right style="thin"/>
      <top>
        <color indexed="63"/>
      </top>
      <bottom style="medium"/>
    </border>
    <border>
      <left style="thin"/>
      <right style="thin"/>
      <top>
        <color indexed="63"/>
      </top>
      <bottom style="medium"/>
    </border>
    <border>
      <left>
        <color indexed="63"/>
      </left>
      <right>
        <color indexed="63"/>
      </right>
      <top>
        <color indexed="63"/>
      </top>
      <bottom style="medium"/>
    </border>
    <border>
      <left>
        <color indexed="63"/>
      </left>
      <right>
        <color indexed="63"/>
      </right>
      <top style="thin"/>
      <bottom style="thin"/>
    </border>
    <border>
      <left>
        <color indexed="63"/>
      </left>
      <right style="medium"/>
      <top style="medium"/>
      <bottom>
        <color indexed="63"/>
      </bottom>
    </border>
  </borders>
  <cellStyleXfs count="63">
    <xf numFmtId="0" fontId="0" fillId="0" borderId="0" applyFill="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8">
    <xf numFmtId="0" fontId="0" fillId="0" borderId="0" xfId="0" applyAlignment="1">
      <alignment/>
    </xf>
    <xf numFmtId="169" fontId="0" fillId="0" borderId="0" xfId="0" applyNumberFormat="1" applyFont="1" applyFill="1" applyBorder="1" applyAlignment="1" applyProtection="1">
      <alignment/>
      <protection/>
    </xf>
    <xf numFmtId="169" fontId="0" fillId="0" borderId="0" xfId="0" applyNumberFormat="1" applyFont="1" applyFill="1" applyBorder="1" applyAlignment="1" applyProtection="1">
      <alignment vertical="center"/>
      <protection/>
    </xf>
    <xf numFmtId="169" fontId="0" fillId="0" borderId="0" xfId="0" applyNumberFormat="1" applyFont="1" applyFill="1" applyBorder="1" applyAlignment="1" applyProtection="1">
      <alignment/>
      <protection/>
    </xf>
    <xf numFmtId="169" fontId="1" fillId="0" borderId="10" xfId="0" applyNumberFormat="1" applyFont="1" applyFill="1" applyBorder="1" applyAlignment="1" applyProtection="1">
      <alignment/>
      <protection/>
    </xf>
    <xf numFmtId="169" fontId="1" fillId="0" borderId="0" xfId="0" applyNumberFormat="1" applyFont="1" applyFill="1" applyBorder="1" applyAlignment="1" applyProtection="1">
      <alignment/>
      <protection/>
    </xf>
    <xf numFmtId="169" fontId="0" fillId="0" borderId="0" xfId="0" applyNumberFormat="1" applyFont="1" applyFill="1" applyBorder="1" applyAlignment="1" applyProtection="1">
      <alignment/>
      <protection/>
    </xf>
    <xf numFmtId="169" fontId="0" fillId="0" borderId="11" xfId="0" applyNumberFormat="1" applyFont="1" applyFill="1" applyBorder="1" applyAlignment="1" applyProtection="1">
      <alignment/>
      <protection/>
    </xf>
    <xf numFmtId="169" fontId="0" fillId="0" borderId="11" xfId="0" applyNumberFormat="1" applyFont="1" applyFill="1" applyBorder="1" applyAlignment="1" applyProtection="1">
      <alignment/>
      <protection/>
    </xf>
    <xf numFmtId="169" fontId="0" fillId="0" borderId="12" xfId="0" applyNumberFormat="1" applyFont="1" applyFill="1" applyBorder="1" applyAlignment="1" applyProtection="1">
      <alignment/>
      <protection/>
    </xf>
    <xf numFmtId="169" fontId="0" fillId="0" borderId="0" xfId="0" applyNumberFormat="1" applyFont="1" applyFill="1" applyBorder="1" applyAlignment="1" applyProtection="1">
      <alignment/>
      <protection/>
    </xf>
    <xf numFmtId="169" fontId="0" fillId="0" borderId="13" xfId="0" applyNumberFormat="1" applyFont="1" applyFill="1" applyBorder="1" applyAlignment="1" applyProtection="1">
      <alignment/>
      <protection/>
    </xf>
    <xf numFmtId="169" fontId="7" fillId="0" borderId="0" xfId="0" applyNumberFormat="1" applyFont="1" applyFill="1" applyBorder="1" applyAlignment="1" applyProtection="1">
      <alignment horizontal="left" vertical="center"/>
      <protection/>
    </xf>
    <xf numFmtId="169" fontId="8" fillId="0" borderId="0" xfId="0" applyNumberFormat="1" applyFont="1" applyFill="1" applyBorder="1" applyAlignment="1" applyProtection="1">
      <alignment horizontal="left" vertical="center"/>
      <protection/>
    </xf>
    <xf numFmtId="169" fontId="9" fillId="0" borderId="0" xfId="0" applyNumberFormat="1" applyFont="1" applyFill="1" applyBorder="1" applyAlignment="1" applyProtection="1">
      <alignment horizontal="right" vertical="center"/>
      <protection/>
    </xf>
    <xf numFmtId="169" fontId="6" fillId="33" borderId="14" xfId="0" applyNumberFormat="1" applyFont="1" applyFill="1" applyBorder="1" applyAlignment="1" applyProtection="1">
      <alignment horizontal="center" vertical="center"/>
      <protection/>
    </xf>
    <xf numFmtId="169" fontId="6" fillId="33" borderId="15" xfId="0" applyNumberFormat="1" applyFont="1" applyFill="1" applyBorder="1" applyAlignment="1" applyProtection="1">
      <alignment horizontal="center" vertical="center"/>
      <protection/>
    </xf>
    <xf numFmtId="169" fontId="6" fillId="33" borderId="16" xfId="0" applyNumberFormat="1" applyFont="1" applyFill="1" applyBorder="1" applyAlignment="1" applyProtection="1">
      <alignment horizontal="center" vertical="center"/>
      <protection/>
    </xf>
    <xf numFmtId="169" fontId="9" fillId="0" borderId="0" xfId="0" applyNumberFormat="1" applyFont="1" applyFill="1" applyBorder="1" applyAlignment="1" applyProtection="1">
      <alignment horizontal="right" vertical="center" wrapText="1"/>
      <protection/>
    </xf>
    <xf numFmtId="169" fontId="6" fillId="33" borderId="16" xfId="0" applyNumberFormat="1" applyFont="1" applyFill="1" applyBorder="1" applyAlignment="1" applyProtection="1">
      <alignment horizontal="center" vertical="center"/>
      <protection/>
    </xf>
    <xf numFmtId="169" fontId="0" fillId="0" borderId="0" xfId="0" applyNumberFormat="1" applyFont="1" applyFill="1" applyBorder="1" applyAlignment="1" applyProtection="1">
      <alignment vertical="center"/>
      <protection/>
    </xf>
    <xf numFmtId="169" fontId="0" fillId="0" borderId="0" xfId="0" applyNumberFormat="1" applyAlignment="1">
      <alignment/>
    </xf>
    <xf numFmtId="169" fontId="0" fillId="0" borderId="17" xfId="0" applyNumberFormat="1" applyFont="1" applyFill="1" applyBorder="1" applyAlignment="1" applyProtection="1">
      <alignment horizontal="center" vertical="center"/>
      <protection/>
    </xf>
    <xf numFmtId="169" fontId="0" fillId="0" borderId="14" xfId="0" applyNumberFormat="1" applyFont="1" applyFill="1" applyBorder="1" applyAlignment="1" applyProtection="1">
      <alignment horizontal="center" vertical="center"/>
      <protection/>
    </xf>
    <xf numFmtId="169" fontId="0" fillId="0" borderId="15" xfId="0" applyNumberFormat="1" applyFont="1" applyFill="1" applyBorder="1" applyAlignment="1" applyProtection="1">
      <alignment horizontal="center" vertical="center"/>
      <protection/>
    </xf>
    <xf numFmtId="169" fontId="0" fillId="0" borderId="18" xfId="0" applyNumberFormat="1" applyFont="1" applyFill="1" applyBorder="1" applyAlignment="1" applyProtection="1">
      <alignment horizontal="center" vertical="center"/>
      <protection/>
    </xf>
    <xf numFmtId="169" fontId="0" fillId="0" borderId="19" xfId="0" applyNumberFormat="1" applyFont="1" applyFill="1" applyBorder="1" applyAlignment="1" applyProtection="1">
      <alignment horizontal="center" vertical="center"/>
      <protection/>
    </xf>
    <xf numFmtId="169" fontId="0" fillId="0" borderId="20" xfId="0" applyNumberFormat="1" applyFont="1" applyFill="1" applyBorder="1" applyAlignment="1" applyProtection="1">
      <alignment horizontal="center" vertical="center"/>
      <protection/>
    </xf>
    <xf numFmtId="169" fontId="0" fillId="0" borderId="16" xfId="0" applyNumberFormat="1" applyFont="1" applyFill="1" applyBorder="1" applyAlignment="1" applyProtection="1">
      <alignment horizontal="center" vertical="center"/>
      <protection/>
    </xf>
    <xf numFmtId="169" fontId="0" fillId="0" borderId="21" xfId="0" applyNumberFormat="1" applyFont="1" applyFill="1" applyBorder="1" applyAlignment="1" applyProtection="1">
      <alignment horizontal="center" vertical="center"/>
      <protection/>
    </xf>
    <xf numFmtId="169" fontId="0" fillId="0" borderId="22" xfId="0" applyNumberFormat="1" applyFont="1" applyFill="1" applyBorder="1" applyAlignment="1" applyProtection="1">
      <alignment horizontal="center" vertical="center"/>
      <protection/>
    </xf>
    <xf numFmtId="169" fontId="0" fillId="0" borderId="23" xfId="0" applyNumberFormat="1" applyFont="1" applyFill="1" applyBorder="1" applyAlignment="1" applyProtection="1">
      <alignment horizontal="center" vertical="center"/>
      <protection/>
    </xf>
    <xf numFmtId="169" fontId="0" fillId="0" borderId="24" xfId="0" applyNumberFormat="1" applyFont="1" applyFill="1" applyBorder="1" applyAlignment="1" applyProtection="1">
      <alignment horizontal="center" vertical="center"/>
      <protection/>
    </xf>
    <xf numFmtId="169" fontId="0" fillId="0" borderId="25" xfId="0" applyNumberFormat="1" applyFont="1" applyFill="1" applyBorder="1" applyAlignment="1" applyProtection="1">
      <alignment horizontal="center" vertical="center"/>
      <protection/>
    </xf>
    <xf numFmtId="43" fontId="0" fillId="0" borderId="14" xfId="0" applyNumberFormat="1" applyFont="1" applyFill="1" applyBorder="1" applyAlignment="1" applyProtection="1">
      <alignment horizontal="center" vertical="center"/>
      <protection/>
    </xf>
    <xf numFmtId="169" fontId="0" fillId="0" borderId="17" xfId="0" applyNumberFormat="1" applyFont="1" applyFill="1" applyBorder="1" applyAlignment="1" applyProtection="1">
      <alignment/>
      <protection/>
    </xf>
    <xf numFmtId="0" fontId="53" fillId="0" borderId="0" xfId="0" applyFont="1" applyAlignment="1">
      <alignment horizontal="left" wrapText="1"/>
    </xf>
    <xf numFmtId="0" fontId="0" fillId="0" borderId="0" xfId="0" applyFill="1" applyAlignment="1">
      <alignment/>
    </xf>
    <xf numFmtId="169" fontId="54" fillId="2" borderId="26" xfId="0" applyNumberFormat="1" applyFont="1" applyFill="1" applyBorder="1" applyAlignment="1" applyProtection="1">
      <alignment horizontal="center" vertical="center"/>
      <protection/>
    </xf>
    <xf numFmtId="169" fontId="0" fillId="2" borderId="27" xfId="0" applyNumberFormat="1" applyFont="1" applyFill="1" applyBorder="1" applyAlignment="1" applyProtection="1">
      <alignment vertical="center"/>
      <protection/>
    </xf>
    <xf numFmtId="169" fontId="0" fillId="2" borderId="28" xfId="0" applyNumberFormat="1" applyFont="1" applyFill="1" applyBorder="1" applyAlignment="1" applyProtection="1">
      <alignment vertical="center"/>
      <protection/>
    </xf>
    <xf numFmtId="169" fontId="0" fillId="2" borderId="29" xfId="0" applyNumberFormat="1" applyFont="1" applyFill="1" applyBorder="1" applyAlignment="1" applyProtection="1">
      <alignment vertical="center"/>
      <protection/>
    </xf>
    <xf numFmtId="169" fontId="0" fillId="2" borderId="30" xfId="0" applyNumberFormat="1" applyFont="1" applyFill="1" applyBorder="1" applyAlignment="1" applyProtection="1">
      <alignment vertical="center"/>
      <protection/>
    </xf>
    <xf numFmtId="169" fontId="54" fillId="10" borderId="31" xfId="0" applyNumberFormat="1" applyFont="1" applyFill="1" applyBorder="1" applyAlignment="1" applyProtection="1">
      <alignment horizontal="center" vertical="center"/>
      <protection/>
    </xf>
    <xf numFmtId="169" fontId="54" fillId="10" borderId="32" xfId="0" applyNumberFormat="1" applyFont="1" applyFill="1" applyBorder="1" applyAlignment="1" applyProtection="1">
      <alignment horizontal="center" vertical="center"/>
      <protection/>
    </xf>
    <xf numFmtId="169" fontId="54" fillId="10" borderId="26" xfId="0" applyNumberFormat="1" applyFont="1" applyFill="1" applyBorder="1" applyAlignment="1" applyProtection="1">
      <alignment horizontal="center" vertical="center"/>
      <protection/>
    </xf>
    <xf numFmtId="169" fontId="6" fillId="10" borderId="16" xfId="0" applyNumberFormat="1" applyFont="1" applyFill="1" applyBorder="1" applyAlignment="1" applyProtection="1">
      <alignment horizontal="center" vertical="center"/>
      <protection/>
    </xf>
    <xf numFmtId="169" fontId="54" fillId="5" borderId="26" xfId="0" applyNumberFormat="1" applyFont="1" applyFill="1" applyBorder="1" applyAlignment="1" applyProtection="1">
      <alignment horizontal="center" vertical="center"/>
      <protection/>
    </xf>
    <xf numFmtId="169" fontId="0" fillId="5" borderId="27" xfId="0" applyNumberFormat="1" applyFont="1" applyFill="1" applyBorder="1" applyAlignment="1" applyProtection="1">
      <alignment vertical="center"/>
      <protection/>
    </xf>
    <xf numFmtId="169" fontId="0" fillId="5" borderId="28" xfId="0" applyNumberFormat="1" applyFont="1" applyFill="1" applyBorder="1" applyAlignment="1" applyProtection="1">
      <alignment vertical="center"/>
      <protection/>
    </xf>
    <xf numFmtId="169" fontId="0" fillId="5" borderId="29" xfId="0" applyNumberFormat="1" applyFont="1" applyFill="1" applyBorder="1" applyAlignment="1" applyProtection="1">
      <alignment vertical="center"/>
      <protection/>
    </xf>
    <xf numFmtId="169" fontId="0" fillId="5" borderId="30" xfId="0" applyNumberFormat="1" applyFont="1" applyFill="1" applyBorder="1" applyAlignment="1" applyProtection="1">
      <alignment vertical="center"/>
      <protection/>
    </xf>
    <xf numFmtId="38" fontId="53" fillId="34" borderId="19" xfId="0" applyNumberFormat="1" applyFont="1" applyFill="1" applyBorder="1" applyAlignment="1" applyProtection="1">
      <alignment horizontal="center" vertical="center"/>
      <protection/>
    </xf>
    <xf numFmtId="169" fontId="6" fillId="33" borderId="33" xfId="0" applyNumberFormat="1" applyFont="1" applyFill="1" applyBorder="1" applyAlignment="1" applyProtection="1">
      <alignment horizontal="center" vertical="center"/>
      <protection/>
    </xf>
    <xf numFmtId="169" fontId="0" fillId="0" borderId="11" xfId="0" applyNumberFormat="1" applyFont="1" applyFill="1" applyBorder="1" applyAlignment="1" applyProtection="1">
      <alignment vertical="center"/>
      <protection/>
    </xf>
    <xf numFmtId="169" fontId="0" fillId="0" borderId="34" xfId="0" applyNumberFormat="1" applyFont="1" applyFill="1" applyBorder="1" applyAlignment="1" applyProtection="1">
      <alignment vertical="center"/>
      <protection/>
    </xf>
    <xf numFmtId="169" fontId="0" fillId="0" borderId="34" xfId="0" applyNumberFormat="1" applyFont="1" applyFill="1" applyBorder="1" applyAlignment="1" applyProtection="1">
      <alignment/>
      <protection/>
    </xf>
    <xf numFmtId="0" fontId="0" fillId="0" borderId="11" xfId="0" applyBorder="1" applyAlignment="1">
      <alignment/>
    </xf>
    <xf numFmtId="0" fontId="0" fillId="0" borderId="34" xfId="0" applyBorder="1" applyAlignment="1">
      <alignment/>
    </xf>
    <xf numFmtId="169" fontId="0" fillId="0" borderId="34" xfId="0" applyNumberFormat="1" applyBorder="1" applyAlignment="1">
      <alignment/>
    </xf>
    <xf numFmtId="169" fontId="0" fillId="0" borderId="11" xfId="0" applyNumberFormat="1" applyFont="1" applyFill="1" applyBorder="1" applyAlignment="1" applyProtection="1">
      <alignment/>
      <protection/>
    </xf>
    <xf numFmtId="169" fontId="0" fillId="0" borderId="13" xfId="0" applyNumberFormat="1" applyFont="1" applyFill="1" applyBorder="1" applyAlignment="1" applyProtection="1">
      <alignment/>
      <protection/>
    </xf>
    <xf numFmtId="169" fontId="0" fillId="0" borderId="35" xfId="0" applyNumberFormat="1" applyFont="1" applyFill="1" applyBorder="1" applyAlignment="1" applyProtection="1">
      <alignment/>
      <protection/>
    </xf>
    <xf numFmtId="169" fontId="1" fillId="5" borderId="0" xfId="0" applyNumberFormat="1" applyFont="1" applyFill="1" applyBorder="1" applyAlignment="1" applyProtection="1">
      <alignment/>
      <protection/>
    </xf>
    <xf numFmtId="169" fontId="0" fillId="5" borderId="36" xfId="0" applyNumberFormat="1" applyFill="1" applyBorder="1" applyAlignment="1">
      <alignment/>
    </xf>
    <xf numFmtId="169" fontId="54" fillId="5" borderId="37" xfId="0" applyNumberFormat="1" applyFont="1" applyFill="1" applyBorder="1" applyAlignment="1" applyProtection="1">
      <alignment horizontal="center" vertical="center"/>
      <protection/>
    </xf>
    <xf numFmtId="169" fontId="0" fillId="5" borderId="38" xfId="0" applyNumberFormat="1" applyFont="1" applyFill="1" applyBorder="1" applyAlignment="1" applyProtection="1">
      <alignment vertical="center"/>
      <protection/>
    </xf>
    <xf numFmtId="169" fontId="0" fillId="5" borderId="39" xfId="0" applyNumberFormat="1" applyFont="1" applyFill="1" applyBorder="1" applyAlignment="1" applyProtection="1">
      <alignment vertical="center"/>
      <protection/>
    </xf>
    <xf numFmtId="169" fontId="0" fillId="5" borderId="10" xfId="0" applyNumberFormat="1" applyFont="1" applyFill="1" applyBorder="1" applyAlignment="1" applyProtection="1">
      <alignment vertical="center"/>
      <protection/>
    </xf>
    <xf numFmtId="169" fontId="0" fillId="5" borderId="40" xfId="0" applyNumberFormat="1" applyFont="1" applyFill="1" applyBorder="1" applyAlignment="1" applyProtection="1">
      <alignment vertical="center"/>
      <protection/>
    </xf>
    <xf numFmtId="169" fontId="0" fillId="5" borderId="41" xfId="0" applyNumberFormat="1" applyFont="1" applyFill="1" applyBorder="1" applyAlignment="1" applyProtection="1">
      <alignment/>
      <protection/>
    </xf>
    <xf numFmtId="169" fontId="0" fillId="5" borderId="40" xfId="0" applyNumberFormat="1" applyFont="1" applyFill="1" applyBorder="1" applyAlignment="1" applyProtection="1">
      <alignment/>
      <protection/>
    </xf>
    <xf numFmtId="169" fontId="0" fillId="5" borderId="42" xfId="0" applyNumberFormat="1" applyFont="1" applyFill="1" applyBorder="1" applyAlignment="1" applyProtection="1">
      <alignment/>
      <protection/>
    </xf>
    <xf numFmtId="169" fontId="55" fillId="5" borderId="36" xfId="0" applyNumberFormat="1" applyFont="1" applyFill="1" applyBorder="1" applyAlignment="1">
      <alignment/>
    </xf>
    <xf numFmtId="169" fontId="0" fillId="5" borderId="0" xfId="0" applyNumberFormat="1" applyFont="1" applyFill="1" applyBorder="1" applyAlignment="1" applyProtection="1">
      <alignment/>
      <protection/>
    </xf>
    <xf numFmtId="169" fontId="0" fillId="5" borderId="0" xfId="0" applyNumberFormat="1" applyFill="1" applyAlignment="1">
      <alignment/>
    </xf>
    <xf numFmtId="169" fontId="8" fillId="35" borderId="43" xfId="0" applyNumberFormat="1" applyFont="1" applyFill="1" applyBorder="1" applyAlignment="1" applyProtection="1">
      <alignment horizontal="left" vertical="center"/>
      <protection/>
    </xf>
    <xf numFmtId="0" fontId="0" fillId="0" borderId="0" xfId="0" applyFont="1" applyAlignment="1">
      <alignment/>
    </xf>
    <xf numFmtId="0" fontId="11" fillId="0" borderId="0" xfId="0" applyFont="1" applyAlignment="1">
      <alignment/>
    </xf>
    <xf numFmtId="14" fontId="0" fillId="0" borderId="0" xfId="0" applyNumberFormat="1" applyFont="1" applyAlignment="1">
      <alignment horizontal="left"/>
    </xf>
    <xf numFmtId="0" fontId="9" fillId="0" borderId="0" xfId="0" applyFont="1" applyAlignment="1">
      <alignment/>
    </xf>
    <xf numFmtId="0" fontId="9" fillId="0" borderId="0" xfId="0" applyFont="1" applyAlignment="1">
      <alignment horizontal="left" wrapText="1"/>
    </xf>
    <xf numFmtId="0" fontId="0" fillId="36" borderId="0" xfId="0" applyFont="1" applyFill="1" applyAlignment="1">
      <alignment/>
    </xf>
    <xf numFmtId="0" fontId="0" fillId="36" borderId="0" xfId="0" applyFill="1" applyAlignment="1">
      <alignment/>
    </xf>
    <xf numFmtId="0" fontId="0" fillId="37" borderId="0" xfId="0" applyFont="1" applyFill="1" applyAlignment="1">
      <alignment/>
    </xf>
    <xf numFmtId="169" fontId="1" fillId="0" borderId="0" xfId="0" applyNumberFormat="1" applyFont="1" applyFill="1" applyBorder="1" applyAlignment="1" applyProtection="1">
      <alignment horizontal="center" vertical="center"/>
      <protection/>
    </xf>
    <xf numFmtId="169" fontId="0" fillId="0" borderId="0" xfId="0" applyNumberFormat="1" applyFont="1" applyFill="1" applyBorder="1" applyAlignment="1" applyProtection="1">
      <alignment vertical="center"/>
      <protection/>
    </xf>
    <xf numFmtId="0" fontId="0" fillId="0" borderId="0" xfId="0" applyFont="1" applyFill="1" applyAlignment="1">
      <alignment/>
    </xf>
    <xf numFmtId="169" fontId="9" fillId="0" borderId="0" xfId="0" applyNumberFormat="1" applyFont="1" applyFill="1" applyBorder="1" applyAlignment="1" applyProtection="1">
      <alignment/>
      <protection/>
    </xf>
    <xf numFmtId="169" fontId="0" fillId="0" borderId="0" xfId="0" applyNumberFormat="1" applyFont="1" applyBorder="1" applyAlignment="1">
      <alignment/>
    </xf>
    <xf numFmtId="169" fontId="0" fillId="0" borderId="0" xfId="0" applyNumberFormat="1" applyFont="1" applyAlignment="1">
      <alignment/>
    </xf>
    <xf numFmtId="169" fontId="9" fillId="0" borderId="0" xfId="0" applyNumberFormat="1" applyFont="1" applyFill="1" applyBorder="1" applyAlignment="1" applyProtection="1">
      <alignment horizontal="left" vertical="center" wrapText="1"/>
      <protection/>
    </xf>
    <xf numFmtId="43" fontId="53" fillId="34" borderId="19" xfId="42" applyFont="1" applyFill="1" applyBorder="1" applyAlignment="1" applyProtection="1">
      <alignment horizontal="center" vertical="center"/>
      <protection/>
    </xf>
    <xf numFmtId="169" fontId="56" fillId="17" borderId="44" xfId="0" applyNumberFormat="1" applyFont="1" applyFill="1" applyBorder="1" applyAlignment="1" applyProtection="1">
      <alignment/>
      <protection/>
    </xf>
    <xf numFmtId="169" fontId="1" fillId="17" borderId="44" xfId="0" applyNumberFormat="1" applyFont="1" applyFill="1" applyBorder="1" applyAlignment="1" applyProtection="1">
      <alignment horizontal="center" vertical="center"/>
      <protection/>
    </xf>
    <xf numFmtId="43" fontId="1" fillId="17" borderId="44" xfId="0" applyNumberFormat="1" applyFont="1" applyFill="1" applyBorder="1" applyAlignment="1" applyProtection="1">
      <alignment horizontal="center" vertical="center"/>
      <protection/>
    </xf>
    <xf numFmtId="169" fontId="12" fillId="17" borderId="44" xfId="0" applyNumberFormat="1" applyFont="1" applyFill="1" applyBorder="1" applyAlignment="1" applyProtection="1">
      <alignment horizontal="left" vertical="center"/>
      <protection/>
    </xf>
    <xf numFmtId="169" fontId="0" fillId="17" borderId="44" xfId="0" applyNumberFormat="1" applyFont="1" applyFill="1" applyBorder="1" applyAlignment="1" applyProtection="1">
      <alignment/>
      <protection/>
    </xf>
    <xf numFmtId="0" fontId="0" fillId="17" borderId="44" xfId="0" applyFill="1" applyBorder="1" applyAlignment="1">
      <alignment/>
    </xf>
    <xf numFmtId="169" fontId="12" fillId="17" borderId="44" xfId="0" applyNumberFormat="1" applyFont="1" applyFill="1" applyBorder="1" applyAlignment="1" applyProtection="1">
      <alignment/>
      <protection/>
    </xf>
    <xf numFmtId="169" fontId="0" fillId="17" borderId="44" xfId="0" applyNumberFormat="1" applyFont="1" applyFill="1" applyBorder="1" applyAlignment="1" applyProtection="1">
      <alignment/>
      <protection/>
    </xf>
    <xf numFmtId="0" fontId="12" fillId="17" borderId="44" xfId="0" applyFont="1" applyFill="1" applyBorder="1" applyAlignment="1">
      <alignment/>
    </xf>
    <xf numFmtId="0" fontId="9" fillId="0" borderId="0" xfId="0" applyNumberFormat="1" applyFont="1" applyFill="1" applyBorder="1" applyAlignment="1" applyProtection="1">
      <alignment horizontal="left" vertical="center" wrapText="1"/>
      <protection/>
    </xf>
    <xf numFmtId="169" fontId="8" fillId="0" borderId="0" xfId="0" applyNumberFormat="1" applyFont="1" applyFill="1" applyBorder="1" applyAlignment="1" applyProtection="1">
      <alignment horizontal="left" vertical="center" wrapText="1"/>
      <protection/>
    </xf>
    <xf numFmtId="169" fontId="9" fillId="0" borderId="0" xfId="0" applyNumberFormat="1" applyFont="1" applyFill="1" applyBorder="1" applyAlignment="1" applyProtection="1">
      <alignment horizontal="left" vertical="center" wrapText="1"/>
      <protection/>
    </xf>
    <xf numFmtId="169" fontId="0" fillId="7" borderId="17" xfId="0" applyNumberFormat="1" applyFont="1" applyFill="1" applyBorder="1" applyAlignment="1" applyProtection="1">
      <alignment horizontal="center" wrapText="1"/>
      <protection/>
    </xf>
    <xf numFmtId="169"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wrapText="1"/>
      <protection/>
    </xf>
    <xf numFmtId="0" fontId="9" fillId="0" borderId="0" xfId="0" applyFont="1" applyAlignment="1">
      <alignment horizontal="left" wrapText="1"/>
    </xf>
    <xf numFmtId="14" fontId="57" fillId="0" borderId="0" xfId="0" applyNumberFormat="1" applyFont="1" applyAlignment="1">
      <alignment horizontal="left" wrapText="1"/>
    </xf>
    <xf numFmtId="0" fontId="58" fillId="0" borderId="0" xfId="0" applyFont="1" applyAlignment="1">
      <alignment horizontal="left" wrapText="1"/>
    </xf>
    <xf numFmtId="0" fontId="0" fillId="35" borderId="0" xfId="0" applyFont="1" applyFill="1" applyAlignment="1">
      <alignment horizontal="left" wrapText="1"/>
    </xf>
    <xf numFmtId="169" fontId="56" fillId="11" borderId="12" xfId="0" applyNumberFormat="1" applyFont="1" applyFill="1" applyBorder="1" applyAlignment="1" applyProtection="1">
      <alignment horizontal="center" vertical="center" wrapText="1"/>
      <protection/>
    </xf>
    <xf numFmtId="169" fontId="56" fillId="11" borderId="45" xfId="0" applyNumberFormat="1" applyFont="1" applyFill="1" applyBorder="1" applyAlignment="1" applyProtection="1">
      <alignment horizontal="center" vertical="center" wrapText="1"/>
      <protection/>
    </xf>
    <xf numFmtId="169" fontId="56" fillId="11" borderId="11" xfId="0" applyNumberFormat="1" applyFont="1" applyFill="1" applyBorder="1" applyAlignment="1" applyProtection="1">
      <alignment horizontal="center" vertical="center" wrapText="1"/>
      <protection/>
    </xf>
    <xf numFmtId="169" fontId="56" fillId="11" borderId="34" xfId="0" applyNumberFormat="1" applyFont="1" applyFill="1" applyBorder="1" applyAlignment="1" applyProtection="1">
      <alignment horizontal="center" vertical="center" wrapText="1"/>
      <protection/>
    </xf>
    <xf numFmtId="169" fontId="56" fillId="11" borderId="13" xfId="0" applyNumberFormat="1" applyFont="1" applyFill="1" applyBorder="1" applyAlignment="1" applyProtection="1">
      <alignment horizontal="center" vertical="center" wrapText="1"/>
      <protection/>
    </xf>
    <xf numFmtId="169" fontId="56" fillId="11" borderId="35" xfId="0" applyNumberFormat="1"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B1:AC224"/>
  <sheetViews>
    <sheetView showZeros="0" tabSelected="1" workbookViewId="0" topLeftCell="A221">
      <pane xSplit="2" topLeftCell="C1" activePane="topRight" state="frozen"/>
      <selection pane="topLeft" activeCell="A1" sqref="A1"/>
      <selection pane="topRight" activeCell="B228" sqref="B228"/>
    </sheetView>
  </sheetViews>
  <sheetFormatPr defaultColWidth="8.8515625" defaultRowHeight="12.75" zeroHeight="1"/>
  <cols>
    <col min="1" max="1" width="1.7109375" style="0" customWidth="1"/>
    <col min="2" max="2" width="35.7109375" style="0" customWidth="1"/>
    <col min="3" max="3" width="8.8515625" style="0" customWidth="1"/>
    <col min="4" max="4" width="11.28125" style="0" bestFit="1" customWidth="1"/>
    <col min="5" max="14" width="8.8515625" style="0" customWidth="1"/>
    <col min="15" max="15" width="15.421875" style="0" customWidth="1"/>
    <col min="16" max="16" width="30.421875" style="0" bestFit="1" customWidth="1"/>
    <col min="17" max="17" width="9.140625" style="0" customWidth="1"/>
  </cols>
  <sheetData>
    <row r="1" spans="2:15" ht="23.25">
      <c r="B1" s="78" t="s">
        <v>73</v>
      </c>
      <c r="C1" s="77"/>
      <c r="D1" s="77"/>
      <c r="E1" s="77"/>
      <c r="F1" s="77"/>
      <c r="G1" s="77"/>
      <c r="H1" s="77"/>
      <c r="I1" s="77"/>
      <c r="J1" s="77"/>
      <c r="K1" s="77"/>
      <c r="L1" s="77"/>
      <c r="M1" s="77"/>
      <c r="N1" s="77"/>
      <c r="O1" s="77"/>
    </row>
    <row r="2" spans="2:15" ht="12.75">
      <c r="B2" s="79">
        <v>41733</v>
      </c>
      <c r="C2" s="77"/>
      <c r="D2" s="77"/>
      <c r="E2" s="77"/>
      <c r="F2" s="77"/>
      <c r="G2" s="77"/>
      <c r="H2" s="77"/>
      <c r="I2" s="77"/>
      <c r="J2" s="77"/>
      <c r="K2" s="77"/>
      <c r="L2" s="77"/>
      <c r="M2" s="77"/>
      <c r="N2" s="77"/>
      <c r="O2" s="77"/>
    </row>
    <row r="3" spans="2:15" ht="39.75" customHeight="1">
      <c r="B3" s="109" t="s">
        <v>78</v>
      </c>
      <c r="C3" s="109"/>
      <c r="D3" s="109"/>
      <c r="E3" s="109"/>
      <c r="F3" s="109"/>
      <c r="G3" s="109"/>
      <c r="H3" s="109"/>
      <c r="I3" s="109"/>
      <c r="J3" s="109"/>
      <c r="K3" s="109"/>
      <c r="L3" s="109"/>
      <c r="M3" s="109"/>
      <c r="N3" s="109"/>
      <c r="O3" s="109"/>
    </row>
    <row r="4" spans="2:15" ht="22.5" customHeight="1">
      <c r="B4" s="80" t="s">
        <v>82</v>
      </c>
      <c r="C4" s="77"/>
      <c r="D4" s="77"/>
      <c r="E4" s="77"/>
      <c r="F4" s="77"/>
      <c r="G4" s="77"/>
      <c r="H4" s="77"/>
      <c r="I4" s="77"/>
      <c r="J4" s="77"/>
      <c r="K4" s="77"/>
      <c r="L4" s="77"/>
      <c r="M4" s="77"/>
      <c r="N4" s="77"/>
      <c r="O4" s="77"/>
    </row>
    <row r="5" spans="2:29" ht="60" customHeight="1">
      <c r="B5" s="108" t="s">
        <v>85</v>
      </c>
      <c r="C5" s="108"/>
      <c r="D5" s="108"/>
      <c r="E5" s="108"/>
      <c r="F5" s="108"/>
      <c r="G5" s="108"/>
      <c r="H5" s="108"/>
      <c r="I5" s="108"/>
      <c r="J5" s="108"/>
      <c r="K5" s="108"/>
      <c r="L5" s="108"/>
      <c r="M5" s="108"/>
      <c r="N5" s="108"/>
      <c r="O5" s="108"/>
      <c r="P5" s="110"/>
      <c r="Q5" s="110"/>
      <c r="R5" s="110"/>
      <c r="S5" s="110"/>
      <c r="T5" s="110"/>
      <c r="U5" s="110"/>
      <c r="V5" s="110"/>
      <c r="W5" s="110"/>
      <c r="X5" s="110"/>
      <c r="Y5" s="110"/>
      <c r="Z5" s="110"/>
      <c r="AA5" s="110"/>
      <c r="AB5" s="110"/>
      <c r="AC5" s="110"/>
    </row>
    <row r="6" spans="2:15" ht="13.5" customHeight="1">
      <c r="B6" s="81"/>
      <c r="C6" s="81"/>
      <c r="D6" s="81"/>
      <c r="E6" s="81"/>
      <c r="F6" s="81"/>
      <c r="G6" s="81"/>
      <c r="H6" s="81"/>
      <c r="I6" s="81"/>
      <c r="J6" s="81"/>
      <c r="K6" s="81"/>
      <c r="L6" s="81"/>
      <c r="M6" s="81"/>
      <c r="N6" s="81"/>
      <c r="O6" s="81"/>
    </row>
    <row r="7" spans="2:15" ht="13.5" customHeight="1">
      <c r="B7" s="111" t="s">
        <v>69</v>
      </c>
      <c r="C7" s="111"/>
      <c r="D7" s="111"/>
      <c r="E7" s="111"/>
      <c r="F7" s="111"/>
      <c r="G7" s="111"/>
      <c r="H7" s="111"/>
      <c r="I7" s="111"/>
      <c r="J7" s="111"/>
      <c r="K7" s="111"/>
      <c r="L7" s="111"/>
      <c r="M7" s="111"/>
      <c r="N7" s="111"/>
      <c r="O7" s="111"/>
    </row>
    <row r="8" spans="2:17" ht="12.75">
      <c r="B8" s="82" t="s">
        <v>70</v>
      </c>
      <c r="C8" s="82"/>
      <c r="D8" s="83"/>
      <c r="E8" s="83"/>
      <c r="F8" s="83"/>
      <c r="G8" s="83"/>
      <c r="H8" s="83"/>
      <c r="I8" s="82"/>
      <c r="J8" s="83"/>
      <c r="K8" s="83"/>
      <c r="L8" s="83"/>
      <c r="M8" s="83"/>
      <c r="N8" s="83"/>
      <c r="O8" s="83"/>
      <c r="P8" s="37"/>
      <c r="Q8" s="37"/>
    </row>
    <row r="9" spans="2:15" ht="12.75">
      <c r="B9" s="84" t="s">
        <v>71</v>
      </c>
      <c r="C9" s="84"/>
      <c r="D9" s="84"/>
      <c r="E9" s="84"/>
      <c r="F9" s="84"/>
      <c r="G9" s="84"/>
      <c r="H9" s="84"/>
      <c r="I9" s="84"/>
      <c r="J9" s="84"/>
      <c r="K9" s="84"/>
      <c r="L9" s="84"/>
      <c r="M9" s="84"/>
      <c r="N9" s="84"/>
      <c r="O9" s="84"/>
    </row>
    <row r="10" spans="2:15" ht="12.75">
      <c r="B10" s="87"/>
      <c r="C10" s="87"/>
      <c r="D10" s="87"/>
      <c r="E10" s="87"/>
      <c r="F10" s="87"/>
      <c r="G10" s="87"/>
      <c r="H10" s="87"/>
      <c r="I10" s="87"/>
      <c r="J10" s="87"/>
      <c r="K10" s="87"/>
      <c r="L10" s="87"/>
      <c r="M10" s="87"/>
      <c r="N10" s="87"/>
      <c r="O10" s="87"/>
    </row>
    <row r="11" spans="2:16" s="2" customFormat="1" ht="20.25">
      <c r="B11" s="93" t="s">
        <v>80</v>
      </c>
      <c r="C11" s="94"/>
      <c r="D11" s="94"/>
      <c r="E11" s="94"/>
      <c r="F11" s="94"/>
      <c r="G11" s="94"/>
      <c r="H11" s="94"/>
      <c r="I11" s="94"/>
      <c r="J11" s="95"/>
      <c r="K11" s="85"/>
      <c r="L11" s="85"/>
      <c r="M11" s="85"/>
      <c r="N11" s="85"/>
      <c r="O11" s="86"/>
      <c r="P11" s="86" t="s">
        <v>57</v>
      </c>
    </row>
    <row r="12" spans="2:16" s="2" customFormat="1" ht="36.75" customHeight="1" thickBot="1">
      <c r="B12" s="106" t="s">
        <v>60</v>
      </c>
      <c r="C12" s="106"/>
      <c r="D12" s="106"/>
      <c r="E12" s="106"/>
      <c r="F12" s="106"/>
      <c r="G12" s="106"/>
      <c r="H12" s="106"/>
      <c r="I12" s="106"/>
      <c r="J12" s="106"/>
      <c r="K12" s="106"/>
      <c r="L12" s="106"/>
      <c r="M12" s="106"/>
      <c r="N12" s="106"/>
      <c r="O12" s="106"/>
      <c r="P12" s="20"/>
    </row>
    <row r="13" spans="2:16" s="1" customFormat="1" ht="30" customHeight="1">
      <c r="B13" s="9" t="s">
        <v>13</v>
      </c>
      <c r="C13" s="105" t="s">
        <v>52</v>
      </c>
      <c r="D13" s="105"/>
      <c r="E13" s="105"/>
      <c r="F13" s="105"/>
      <c r="G13" s="105"/>
      <c r="H13" s="105"/>
      <c r="I13" s="105"/>
      <c r="J13" s="105"/>
      <c r="K13" s="105"/>
      <c r="L13" s="105"/>
      <c r="M13" s="105"/>
      <c r="N13" s="105"/>
      <c r="O13" s="105"/>
      <c r="P13" s="35">
        <v>1500</v>
      </c>
    </row>
    <row r="14" spans="2:16" s="1" customFormat="1" ht="28.5" customHeight="1">
      <c r="B14" s="7" t="s">
        <v>14</v>
      </c>
      <c r="C14" s="105" t="s">
        <v>53</v>
      </c>
      <c r="D14" s="105"/>
      <c r="E14" s="105"/>
      <c r="F14" s="105"/>
      <c r="G14" s="105"/>
      <c r="H14" s="105"/>
      <c r="I14" s="105"/>
      <c r="J14" s="105"/>
      <c r="K14" s="105"/>
      <c r="L14" s="105"/>
      <c r="M14" s="105"/>
      <c r="N14" s="105"/>
      <c r="O14" s="105"/>
      <c r="P14" s="35">
        <v>1500</v>
      </c>
    </row>
    <row r="15" spans="2:16" s="1" customFormat="1" ht="28.5" customHeight="1" thickBot="1">
      <c r="B15" s="11" t="s">
        <v>15</v>
      </c>
      <c r="C15" s="105" t="s">
        <v>54</v>
      </c>
      <c r="D15" s="105"/>
      <c r="E15" s="105"/>
      <c r="F15" s="105"/>
      <c r="G15" s="105"/>
      <c r="H15" s="105"/>
      <c r="I15" s="105"/>
      <c r="J15" s="105"/>
      <c r="K15" s="105"/>
      <c r="L15" s="105"/>
      <c r="M15" s="105"/>
      <c r="N15" s="105"/>
      <c r="O15" s="105"/>
      <c r="P15" s="35">
        <v>2100</v>
      </c>
    </row>
    <row r="16" s="1" customFormat="1" ht="12.75" customHeight="1"/>
    <row r="17" spans="2:16" s="1" customFormat="1" ht="21" customHeight="1">
      <c r="B17" s="96" t="s">
        <v>74</v>
      </c>
      <c r="C17" s="97"/>
      <c r="D17" s="97"/>
      <c r="E17" s="97"/>
      <c r="F17" s="97"/>
      <c r="G17" s="97"/>
      <c r="H17" s="97"/>
      <c r="I17" s="97"/>
      <c r="J17" s="97"/>
      <c r="K17" s="10"/>
      <c r="L17" s="10"/>
      <c r="M17" s="10"/>
      <c r="N17" s="10"/>
      <c r="O17" s="10"/>
      <c r="P17" s="63">
        <f>SUM(P13:P16)</f>
        <v>5100</v>
      </c>
    </row>
    <row r="18" spans="2:16" s="1" customFormat="1" ht="21.75" customHeight="1">
      <c r="B18" s="88" t="s">
        <v>61</v>
      </c>
      <c r="C18" s="10"/>
      <c r="D18" s="10"/>
      <c r="E18" s="10"/>
      <c r="F18" s="10"/>
      <c r="G18" s="10"/>
      <c r="H18" s="10"/>
      <c r="I18" s="10"/>
      <c r="J18" s="10"/>
      <c r="K18" s="10"/>
      <c r="L18" s="10"/>
      <c r="M18" s="10"/>
      <c r="N18" s="10"/>
      <c r="O18" s="10"/>
      <c r="P18" s="63"/>
    </row>
    <row r="19" spans="2:15" s="1" customFormat="1" ht="57.75" customHeight="1">
      <c r="B19" s="107" t="s">
        <v>63</v>
      </c>
      <c r="C19" s="107"/>
      <c r="D19" s="107"/>
      <c r="E19" s="107"/>
      <c r="F19" s="107"/>
      <c r="G19" s="107"/>
      <c r="H19" s="107"/>
      <c r="I19" s="107"/>
      <c r="J19" s="107"/>
      <c r="K19" s="107"/>
      <c r="L19" s="107"/>
      <c r="M19" s="107"/>
      <c r="N19" s="107"/>
      <c r="O19" s="107"/>
    </row>
    <row r="20" spans="2:15" s="1" customFormat="1" ht="40.5" customHeight="1">
      <c r="B20" s="107" t="s">
        <v>64</v>
      </c>
      <c r="C20" s="107"/>
      <c r="D20" s="107"/>
      <c r="E20" s="107"/>
      <c r="F20" s="107"/>
      <c r="G20" s="107"/>
      <c r="H20" s="107"/>
      <c r="I20" s="107"/>
      <c r="J20" s="107"/>
      <c r="K20" s="107"/>
      <c r="L20" s="107"/>
      <c r="M20" s="107"/>
      <c r="N20" s="107"/>
      <c r="O20" s="107"/>
    </row>
    <row r="21" spans="2:15" s="1" customFormat="1" ht="40.5" customHeight="1" thickBot="1">
      <c r="B21" s="103" t="s">
        <v>62</v>
      </c>
      <c r="C21" s="103"/>
      <c r="D21" s="103"/>
      <c r="E21" s="103"/>
      <c r="F21" s="103"/>
      <c r="G21" s="103"/>
      <c r="H21" s="103"/>
      <c r="I21" s="103"/>
      <c r="J21" s="103"/>
      <c r="K21" s="103"/>
      <c r="L21" s="103"/>
      <c r="M21" s="103"/>
      <c r="N21" s="103"/>
      <c r="O21" s="103"/>
    </row>
    <row r="22" spans="3:15" s="2" customFormat="1" ht="15.75" customHeight="1">
      <c r="C22" s="15" t="s">
        <v>4</v>
      </c>
      <c r="D22" s="16" t="s">
        <v>5</v>
      </c>
      <c r="E22" s="16" t="s">
        <v>6</v>
      </c>
      <c r="F22" s="16" t="s">
        <v>7</v>
      </c>
      <c r="G22" s="16" t="s">
        <v>8</v>
      </c>
      <c r="H22" s="16" t="s">
        <v>10</v>
      </c>
      <c r="I22" s="16" t="s">
        <v>11</v>
      </c>
      <c r="J22" s="16" t="s">
        <v>9</v>
      </c>
      <c r="K22" s="16" t="s">
        <v>12</v>
      </c>
      <c r="L22" s="16" t="s">
        <v>1</v>
      </c>
      <c r="M22" s="16" t="s">
        <v>2</v>
      </c>
      <c r="N22" s="17" t="s">
        <v>3</v>
      </c>
      <c r="O22" s="19" t="s">
        <v>48</v>
      </c>
    </row>
    <row r="23" spans="2:15" s="2" customFormat="1" ht="15.75" customHeight="1" thickBot="1">
      <c r="B23" s="13" t="s">
        <v>16</v>
      </c>
      <c r="C23" s="43" t="s">
        <v>30</v>
      </c>
      <c r="D23" s="44" t="s">
        <v>30</v>
      </c>
      <c r="E23" s="44" t="s">
        <v>30</v>
      </c>
      <c r="F23" s="44" t="s">
        <v>30</v>
      </c>
      <c r="G23" s="44" t="s">
        <v>30</v>
      </c>
      <c r="H23" s="44" t="s">
        <v>30</v>
      </c>
      <c r="I23" s="44" t="s">
        <v>30</v>
      </c>
      <c r="J23" s="44" t="s">
        <v>30</v>
      </c>
      <c r="K23" s="44" t="s">
        <v>30</v>
      </c>
      <c r="L23" s="44" t="s">
        <v>30</v>
      </c>
      <c r="M23" s="44" t="s">
        <v>30</v>
      </c>
      <c r="N23" s="45" t="s">
        <v>30</v>
      </c>
      <c r="O23" s="38" t="s">
        <v>49</v>
      </c>
    </row>
    <row r="24" spans="2:15" s="2" customFormat="1" ht="15.75" customHeight="1">
      <c r="B24" s="14" t="s">
        <v>17</v>
      </c>
      <c r="C24" s="23">
        <v>80</v>
      </c>
      <c r="D24" s="24">
        <v>80</v>
      </c>
      <c r="E24" s="26">
        <v>80</v>
      </c>
      <c r="F24" s="24">
        <v>80</v>
      </c>
      <c r="G24" s="24">
        <v>80</v>
      </c>
      <c r="H24" s="24">
        <v>20</v>
      </c>
      <c r="I24" s="24">
        <v>20</v>
      </c>
      <c r="J24" s="24">
        <v>20</v>
      </c>
      <c r="K24" s="24">
        <v>20</v>
      </c>
      <c r="L24" s="24">
        <v>20</v>
      </c>
      <c r="M24" s="24">
        <v>20</v>
      </c>
      <c r="N24" s="28"/>
      <c r="O24" s="39">
        <f>SUM(C24:N24)</f>
        <v>520</v>
      </c>
    </row>
    <row r="25" spans="2:15" s="2" customFormat="1" ht="15.75" customHeight="1">
      <c r="B25" s="14" t="s">
        <v>18</v>
      </c>
      <c r="C25" s="25">
        <v>80</v>
      </c>
      <c r="D25" s="22">
        <v>80</v>
      </c>
      <c r="E25" s="27">
        <v>160</v>
      </c>
      <c r="F25" s="22">
        <v>160</v>
      </c>
      <c r="G25" s="22">
        <v>160</v>
      </c>
      <c r="H25" s="22">
        <v>160</v>
      </c>
      <c r="I25" s="22">
        <v>20</v>
      </c>
      <c r="J25" s="22">
        <v>20</v>
      </c>
      <c r="K25" s="22">
        <v>20</v>
      </c>
      <c r="L25" s="22">
        <v>20</v>
      </c>
      <c r="M25" s="22"/>
      <c r="N25" s="29">
        <v>20</v>
      </c>
      <c r="O25" s="40">
        <f aca="true" t="shared" si="0" ref="O25:O57">SUM(C25:N25)</f>
        <v>900</v>
      </c>
    </row>
    <row r="26" spans="2:15" s="2" customFormat="1" ht="15.75" customHeight="1">
      <c r="B26" s="14" t="s">
        <v>19</v>
      </c>
      <c r="C26" s="25"/>
      <c r="D26" s="22"/>
      <c r="E26" s="27">
        <v>80</v>
      </c>
      <c r="F26" s="22">
        <v>100</v>
      </c>
      <c r="G26" s="22">
        <v>120</v>
      </c>
      <c r="H26" s="22">
        <v>120</v>
      </c>
      <c r="I26" s="22">
        <v>120</v>
      </c>
      <c r="J26" s="22">
        <v>100</v>
      </c>
      <c r="K26" s="22">
        <v>80</v>
      </c>
      <c r="L26" s="22">
        <v>40</v>
      </c>
      <c r="M26" s="22">
        <v>20</v>
      </c>
      <c r="N26" s="29">
        <v>20</v>
      </c>
      <c r="O26" s="40">
        <f t="shared" si="0"/>
        <v>800</v>
      </c>
    </row>
    <row r="27" spans="2:15" s="2" customFormat="1" ht="15.75" customHeight="1">
      <c r="B27" s="14" t="s">
        <v>20</v>
      </c>
      <c r="C27" s="25"/>
      <c r="D27" s="22"/>
      <c r="E27" s="27"/>
      <c r="F27" s="22">
        <v>20</v>
      </c>
      <c r="G27" s="22">
        <v>40</v>
      </c>
      <c r="H27" s="22">
        <v>60</v>
      </c>
      <c r="I27" s="22">
        <v>80</v>
      </c>
      <c r="J27" s="22">
        <v>120</v>
      </c>
      <c r="K27" s="22">
        <v>120</v>
      </c>
      <c r="L27" s="22">
        <v>60</v>
      </c>
      <c r="M27" s="22">
        <v>20</v>
      </c>
      <c r="N27" s="29">
        <v>20</v>
      </c>
      <c r="O27" s="40">
        <f t="shared" si="0"/>
        <v>540</v>
      </c>
    </row>
    <row r="28" spans="2:15" s="2" customFormat="1" ht="75">
      <c r="B28" s="18" t="s">
        <v>47</v>
      </c>
      <c r="C28" s="25">
        <v>40</v>
      </c>
      <c r="D28" s="22">
        <v>10</v>
      </c>
      <c r="E28" s="27">
        <v>10</v>
      </c>
      <c r="F28" s="22">
        <v>10</v>
      </c>
      <c r="G28" s="22">
        <v>10</v>
      </c>
      <c r="H28" s="22">
        <v>10</v>
      </c>
      <c r="I28" s="22">
        <v>10</v>
      </c>
      <c r="J28" s="22">
        <v>10</v>
      </c>
      <c r="K28" s="22">
        <v>10</v>
      </c>
      <c r="L28" s="22">
        <v>10</v>
      </c>
      <c r="M28" s="22">
        <v>20</v>
      </c>
      <c r="N28" s="29">
        <v>20</v>
      </c>
      <c r="O28" s="40">
        <f t="shared" si="0"/>
        <v>170</v>
      </c>
    </row>
    <row r="29" spans="2:15" s="2" customFormat="1" ht="15.75" customHeight="1">
      <c r="B29" s="14" t="s">
        <v>43</v>
      </c>
      <c r="C29" s="25">
        <v>2</v>
      </c>
      <c r="D29" s="22">
        <v>2</v>
      </c>
      <c r="E29" s="27">
        <v>2</v>
      </c>
      <c r="F29" s="22">
        <v>2</v>
      </c>
      <c r="G29" s="22">
        <v>2</v>
      </c>
      <c r="H29" s="22">
        <v>2</v>
      </c>
      <c r="I29" s="22">
        <v>2</v>
      </c>
      <c r="J29" s="22">
        <v>4</v>
      </c>
      <c r="K29" s="22">
        <v>4</v>
      </c>
      <c r="L29" s="22">
        <v>2</v>
      </c>
      <c r="M29" s="22">
        <v>2</v>
      </c>
      <c r="N29" s="29">
        <v>2</v>
      </c>
      <c r="O29" s="40">
        <f t="shared" si="0"/>
        <v>28</v>
      </c>
    </row>
    <row r="30" spans="2:15" s="2" customFormat="1" ht="15.75" customHeight="1">
      <c r="B30" s="13" t="s">
        <v>21</v>
      </c>
      <c r="C30" s="25"/>
      <c r="D30" s="22"/>
      <c r="E30" s="27"/>
      <c r="F30" s="22"/>
      <c r="G30" s="22"/>
      <c r="H30" s="22"/>
      <c r="I30" s="22"/>
      <c r="J30" s="22"/>
      <c r="K30" s="22"/>
      <c r="L30" s="22"/>
      <c r="M30" s="22"/>
      <c r="N30" s="29"/>
      <c r="O30" s="40">
        <f t="shared" si="0"/>
        <v>0</v>
      </c>
    </row>
    <row r="31" spans="2:15" s="2" customFormat="1" ht="15.75" customHeight="1">
      <c r="B31" s="14" t="s">
        <v>22</v>
      </c>
      <c r="C31" s="25"/>
      <c r="D31" s="22"/>
      <c r="E31" s="27"/>
      <c r="F31" s="22">
        <v>4</v>
      </c>
      <c r="G31" s="22">
        <v>10</v>
      </c>
      <c r="H31" s="22">
        <v>16</v>
      </c>
      <c r="I31" s="22">
        <v>16</v>
      </c>
      <c r="J31" s="22">
        <v>20</v>
      </c>
      <c r="K31" s="22">
        <v>40</v>
      </c>
      <c r="L31" s="22">
        <v>16</v>
      </c>
      <c r="M31" s="22">
        <v>4</v>
      </c>
      <c r="N31" s="29">
        <v>4</v>
      </c>
      <c r="O31" s="40">
        <f t="shared" si="0"/>
        <v>130</v>
      </c>
    </row>
    <row r="32" spans="2:15" s="2" customFormat="1" ht="15.75" customHeight="1">
      <c r="B32" s="14" t="s">
        <v>23</v>
      </c>
      <c r="C32" s="25"/>
      <c r="D32" s="22"/>
      <c r="E32" s="27"/>
      <c r="F32" s="22">
        <v>4</v>
      </c>
      <c r="G32" s="22">
        <v>4</v>
      </c>
      <c r="H32" s="22">
        <v>8</v>
      </c>
      <c r="I32" s="22">
        <v>8</v>
      </c>
      <c r="J32" s="22">
        <v>10</v>
      </c>
      <c r="K32" s="22">
        <v>20</v>
      </c>
      <c r="L32" s="22">
        <v>8</v>
      </c>
      <c r="M32" s="22">
        <v>4</v>
      </c>
      <c r="N32" s="29">
        <v>4</v>
      </c>
      <c r="O32" s="40">
        <f t="shared" si="0"/>
        <v>70</v>
      </c>
    </row>
    <row r="33" spans="2:15" s="2" customFormat="1" ht="15.75" customHeight="1">
      <c r="B33" s="14" t="s">
        <v>43</v>
      </c>
      <c r="C33" s="25"/>
      <c r="D33" s="22"/>
      <c r="E33" s="27"/>
      <c r="F33" s="22">
        <v>2</v>
      </c>
      <c r="G33" s="22">
        <v>2</v>
      </c>
      <c r="H33" s="22">
        <v>2</v>
      </c>
      <c r="I33" s="22">
        <v>2</v>
      </c>
      <c r="J33" s="22">
        <v>2</v>
      </c>
      <c r="K33" s="22">
        <v>4</v>
      </c>
      <c r="L33" s="22">
        <v>2</v>
      </c>
      <c r="M33" s="22">
        <v>2</v>
      </c>
      <c r="N33" s="29">
        <v>2</v>
      </c>
      <c r="O33" s="40">
        <f t="shared" si="0"/>
        <v>20</v>
      </c>
    </row>
    <row r="34" spans="2:15" s="2" customFormat="1" ht="15.75" customHeight="1">
      <c r="B34" s="13" t="s">
        <v>26</v>
      </c>
      <c r="C34" s="25"/>
      <c r="D34" s="22"/>
      <c r="E34" s="27"/>
      <c r="F34" s="22"/>
      <c r="G34" s="22"/>
      <c r="H34" s="22"/>
      <c r="I34" s="22"/>
      <c r="J34" s="22"/>
      <c r="K34" s="22"/>
      <c r="L34" s="22"/>
      <c r="M34" s="22"/>
      <c r="N34" s="29"/>
      <c r="O34" s="40">
        <f t="shared" si="0"/>
        <v>0</v>
      </c>
    </row>
    <row r="35" spans="2:15" s="2" customFormat="1" ht="30" customHeight="1">
      <c r="B35" s="18" t="s">
        <v>35</v>
      </c>
      <c r="C35" s="25">
        <v>10</v>
      </c>
      <c r="D35" s="22">
        <v>10</v>
      </c>
      <c r="E35" s="27">
        <v>10</v>
      </c>
      <c r="F35" s="22">
        <v>10</v>
      </c>
      <c r="G35" s="22">
        <v>4</v>
      </c>
      <c r="H35" s="22">
        <v>4</v>
      </c>
      <c r="I35" s="22">
        <v>4</v>
      </c>
      <c r="J35" s="22">
        <v>4</v>
      </c>
      <c r="K35" s="22">
        <v>4</v>
      </c>
      <c r="L35" s="22">
        <v>4</v>
      </c>
      <c r="M35" s="22">
        <v>4</v>
      </c>
      <c r="N35" s="29">
        <v>4</v>
      </c>
      <c r="O35" s="40">
        <f t="shared" si="0"/>
        <v>72</v>
      </c>
    </row>
    <row r="36" spans="2:15" s="2" customFormat="1" ht="30" customHeight="1">
      <c r="B36" s="18" t="s">
        <v>36</v>
      </c>
      <c r="C36" s="25">
        <v>20</v>
      </c>
      <c r="D36" s="22">
        <v>20</v>
      </c>
      <c r="E36" s="27">
        <v>10</v>
      </c>
      <c r="F36" s="22">
        <v>0</v>
      </c>
      <c r="G36" s="22">
        <v>0</v>
      </c>
      <c r="H36" s="22">
        <v>0</v>
      </c>
      <c r="I36" s="22">
        <v>0</v>
      </c>
      <c r="J36" s="22">
        <v>0</v>
      </c>
      <c r="K36" s="22">
        <v>0</v>
      </c>
      <c r="L36" s="22">
        <v>0</v>
      </c>
      <c r="M36" s="22">
        <v>0</v>
      </c>
      <c r="N36" s="29">
        <v>20</v>
      </c>
      <c r="O36" s="40">
        <f t="shared" si="0"/>
        <v>70</v>
      </c>
    </row>
    <row r="37" spans="2:15" s="2" customFormat="1" ht="30">
      <c r="B37" s="18" t="s">
        <v>50</v>
      </c>
      <c r="C37" s="25">
        <v>2</v>
      </c>
      <c r="D37" s="22">
        <v>2</v>
      </c>
      <c r="E37" s="27">
        <v>10</v>
      </c>
      <c r="F37" s="22">
        <v>10</v>
      </c>
      <c r="G37" s="22">
        <v>10</v>
      </c>
      <c r="H37" s="22">
        <v>10</v>
      </c>
      <c r="I37" s="22">
        <v>10</v>
      </c>
      <c r="J37" s="22">
        <v>10</v>
      </c>
      <c r="K37" s="22">
        <v>10</v>
      </c>
      <c r="L37" s="22">
        <v>10</v>
      </c>
      <c r="M37" s="22">
        <v>10</v>
      </c>
      <c r="N37" s="29">
        <v>10</v>
      </c>
      <c r="O37" s="40">
        <f t="shared" si="0"/>
        <v>104</v>
      </c>
    </row>
    <row r="38" spans="2:15" s="2" customFormat="1" ht="15.75" customHeight="1">
      <c r="B38" s="14" t="s">
        <v>27</v>
      </c>
      <c r="C38" s="25">
        <v>2</v>
      </c>
      <c r="D38" s="22">
        <v>2</v>
      </c>
      <c r="E38" s="27">
        <v>10</v>
      </c>
      <c r="F38" s="22">
        <v>4</v>
      </c>
      <c r="G38" s="22">
        <v>4</v>
      </c>
      <c r="H38" s="22">
        <v>6</v>
      </c>
      <c r="I38" s="22">
        <v>10</v>
      </c>
      <c r="J38" s="22">
        <v>14</v>
      </c>
      <c r="K38" s="22">
        <v>14</v>
      </c>
      <c r="L38" s="22">
        <v>10</v>
      </c>
      <c r="M38" s="22">
        <v>4</v>
      </c>
      <c r="N38" s="29">
        <v>4</v>
      </c>
      <c r="O38" s="40">
        <f t="shared" si="0"/>
        <v>84</v>
      </c>
    </row>
    <row r="39" spans="2:15" s="2" customFormat="1" ht="15.75" customHeight="1">
      <c r="B39" s="14" t="s">
        <v>28</v>
      </c>
      <c r="C39" s="25"/>
      <c r="D39" s="22"/>
      <c r="E39" s="27"/>
      <c r="F39" s="22">
        <v>2</v>
      </c>
      <c r="G39" s="22">
        <v>2</v>
      </c>
      <c r="H39" s="22">
        <v>2</v>
      </c>
      <c r="I39" s="22">
        <v>2</v>
      </c>
      <c r="J39" s="22">
        <v>4</v>
      </c>
      <c r="K39" s="22">
        <v>6</v>
      </c>
      <c r="L39" s="22">
        <v>4</v>
      </c>
      <c r="M39" s="22">
        <v>2</v>
      </c>
      <c r="N39" s="29">
        <v>2</v>
      </c>
      <c r="O39" s="40">
        <f t="shared" si="0"/>
        <v>26</v>
      </c>
    </row>
    <row r="40" spans="2:15" s="2" customFormat="1" ht="15.75" customHeight="1">
      <c r="B40" s="14" t="s">
        <v>24</v>
      </c>
      <c r="C40" s="25"/>
      <c r="D40" s="22"/>
      <c r="E40" s="27"/>
      <c r="F40" s="22">
        <v>4</v>
      </c>
      <c r="G40" s="22">
        <v>6</v>
      </c>
      <c r="H40" s="22">
        <v>12</v>
      </c>
      <c r="I40" s="22">
        <v>12</v>
      </c>
      <c r="J40" s="22">
        <v>16</v>
      </c>
      <c r="K40" s="22">
        <v>36</v>
      </c>
      <c r="L40" s="22">
        <v>12</v>
      </c>
      <c r="M40" s="22">
        <v>2</v>
      </c>
      <c r="N40" s="29">
        <v>2</v>
      </c>
      <c r="O40" s="40">
        <f t="shared" si="0"/>
        <v>102</v>
      </c>
    </row>
    <row r="41" spans="2:15" s="2" customFormat="1" ht="15.75" customHeight="1">
      <c r="B41" s="14" t="s">
        <v>25</v>
      </c>
      <c r="C41" s="25"/>
      <c r="D41" s="22"/>
      <c r="E41" s="27"/>
      <c r="F41" s="22">
        <v>2</v>
      </c>
      <c r="G41" s="22">
        <v>2</v>
      </c>
      <c r="H41" s="22">
        <v>4</v>
      </c>
      <c r="I41" s="22">
        <v>4</v>
      </c>
      <c r="J41" s="22">
        <v>6</v>
      </c>
      <c r="K41" s="22">
        <v>6</v>
      </c>
      <c r="L41" s="22">
        <v>4</v>
      </c>
      <c r="M41" s="22">
        <v>2</v>
      </c>
      <c r="N41" s="29">
        <v>2</v>
      </c>
      <c r="O41" s="40">
        <f t="shared" si="0"/>
        <v>32</v>
      </c>
    </row>
    <row r="42" spans="2:15" s="2" customFormat="1" ht="15.75" customHeight="1">
      <c r="B42" s="14" t="s">
        <v>29</v>
      </c>
      <c r="C42" s="25"/>
      <c r="D42" s="22"/>
      <c r="E42" s="27"/>
      <c r="F42" s="22">
        <v>4</v>
      </c>
      <c r="G42" s="22">
        <v>4</v>
      </c>
      <c r="H42" s="22">
        <v>6</v>
      </c>
      <c r="I42" s="22">
        <v>8</v>
      </c>
      <c r="J42" s="22">
        <v>8</v>
      </c>
      <c r="K42" s="22">
        <v>10</v>
      </c>
      <c r="L42" s="22">
        <v>8</v>
      </c>
      <c r="M42" s="22">
        <v>4</v>
      </c>
      <c r="N42" s="29">
        <v>4</v>
      </c>
      <c r="O42" s="40">
        <f t="shared" si="0"/>
        <v>56</v>
      </c>
    </row>
    <row r="43" spans="2:15" s="2" customFormat="1" ht="15.75" customHeight="1">
      <c r="B43" s="14" t="s">
        <v>43</v>
      </c>
      <c r="C43" s="25">
        <v>2</v>
      </c>
      <c r="D43" s="22">
        <v>2</v>
      </c>
      <c r="E43" s="27">
        <v>2</v>
      </c>
      <c r="F43" s="22">
        <v>2</v>
      </c>
      <c r="G43" s="22">
        <v>2</v>
      </c>
      <c r="H43" s="22">
        <v>2</v>
      </c>
      <c r="I43" s="22">
        <v>2</v>
      </c>
      <c r="J43" s="22">
        <v>2</v>
      </c>
      <c r="K43" s="22">
        <v>2</v>
      </c>
      <c r="L43" s="22">
        <v>2</v>
      </c>
      <c r="M43" s="22">
        <v>2</v>
      </c>
      <c r="N43" s="29">
        <v>2</v>
      </c>
      <c r="O43" s="40">
        <f t="shared" si="0"/>
        <v>24</v>
      </c>
    </row>
    <row r="44" spans="2:15" s="2" customFormat="1" ht="45">
      <c r="B44" s="18" t="s">
        <v>45</v>
      </c>
      <c r="C44" s="25">
        <v>20</v>
      </c>
      <c r="D44" s="22">
        <v>20</v>
      </c>
      <c r="E44" s="27">
        <v>10</v>
      </c>
      <c r="F44" s="22">
        <v>4</v>
      </c>
      <c r="G44" s="22">
        <v>4</v>
      </c>
      <c r="H44" s="22">
        <v>4</v>
      </c>
      <c r="I44" s="22">
        <v>4</v>
      </c>
      <c r="J44" s="22">
        <v>4</v>
      </c>
      <c r="K44" s="22">
        <v>10</v>
      </c>
      <c r="L44" s="22">
        <v>4</v>
      </c>
      <c r="M44" s="22">
        <v>2</v>
      </c>
      <c r="N44" s="29">
        <v>2</v>
      </c>
      <c r="O44" s="40">
        <f t="shared" si="0"/>
        <v>88</v>
      </c>
    </row>
    <row r="45" spans="2:15" s="2" customFormat="1" ht="60">
      <c r="B45" s="18" t="s">
        <v>51</v>
      </c>
      <c r="C45" s="25">
        <v>84</v>
      </c>
      <c r="D45" s="22">
        <v>10</v>
      </c>
      <c r="E45" s="27">
        <v>2</v>
      </c>
      <c r="F45" s="22">
        <v>2</v>
      </c>
      <c r="G45" s="22">
        <v>2</v>
      </c>
      <c r="H45" s="22">
        <v>2</v>
      </c>
      <c r="I45" s="22">
        <v>2</v>
      </c>
      <c r="J45" s="22">
        <v>20</v>
      </c>
      <c r="K45" s="22">
        <v>40</v>
      </c>
      <c r="L45" s="22">
        <v>160</v>
      </c>
      <c r="M45" s="22">
        <v>20</v>
      </c>
      <c r="N45" s="29">
        <v>20</v>
      </c>
      <c r="O45" s="40">
        <f>SUM(C45:N45)</f>
        <v>364</v>
      </c>
    </row>
    <row r="46" spans="2:15" s="2" customFormat="1" ht="15.75" customHeight="1">
      <c r="B46" s="13" t="s">
        <v>31</v>
      </c>
      <c r="C46" s="25"/>
      <c r="D46" s="22"/>
      <c r="E46" s="27"/>
      <c r="F46" s="22"/>
      <c r="G46" s="22"/>
      <c r="H46" s="22"/>
      <c r="I46" s="22"/>
      <c r="J46" s="22"/>
      <c r="K46" s="22"/>
      <c r="L46" s="22"/>
      <c r="M46" s="22"/>
      <c r="N46" s="29"/>
      <c r="O46" s="40">
        <f t="shared" si="0"/>
        <v>0</v>
      </c>
    </row>
    <row r="47" spans="2:15" s="2" customFormat="1" ht="15.75" customHeight="1">
      <c r="B47" s="14" t="s">
        <v>32</v>
      </c>
      <c r="C47" s="25">
        <v>16</v>
      </c>
      <c r="D47" s="22">
        <v>16</v>
      </c>
      <c r="E47" s="27">
        <v>16</v>
      </c>
      <c r="F47" s="22">
        <v>16</v>
      </c>
      <c r="G47" s="22">
        <v>16</v>
      </c>
      <c r="H47" s="22">
        <v>16</v>
      </c>
      <c r="I47" s="22">
        <v>16</v>
      </c>
      <c r="J47" s="22">
        <v>16</v>
      </c>
      <c r="K47" s="22">
        <v>16</v>
      </c>
      <c r="L47" s="22">
        <v>16</v>
      </c>
      <c r="M47" s="22">
        <v>16</v>
      </c>
      <c r="N47" s="29">
        <v>16</v>
      </c>
      <c r="O47" s="40">
        <f t="shared" si="0"/>
        <v>192</v>
      </c>
    </row>
    <row r="48" spans="2:15" s="2" customFormat="1" ht="15.75" customHeight="1">
      <c r="B48" s="14" t="s">
        <v>33</v>
      </c>
      <c r="C48" s="25">
        <v>16</v>
      </c>
      <c r="D48" s="22">
        <v>16</v>
      </c>
      <c r="E48" s="27">
        <v>16</v>
      </c>
      <c r="F48" s="22">
        <v>16</v>
      </c>
      <c r="G48" s="22">
        <v>16</v>
      </c>
      <c r="H48" s="22">
        <v>16</v>
      </c>
      <c r="I48" s="22">
        <v>16</v>
      </c>
      <c r="J48" s="22">
        <v>16</v>
      </c>
      <c r="K48" s="22">
        <v>16</v>
      </c>
      <c r="L48" s="22">
        <v>16</v>
      </c>
      <c r="M48" s="22">
        <v>16</v>
      </c>
      <c r="N48" s="29">
        <v>16</v>
      </c>
      <c r="O48" s="40">
        <f t="shared" si="0"/>
        <v>192</v>
      </c>
    </row>
    <row r="49" spans="2:15" s="2" customFormat="1" ht="15.75" customHeight="1">
      <c r="B49" s="14" t="s">
        <v>37</v>
      </c>
      <c r="C49" s="25">
        <v>4</v>
      </c>
      <c r="D49" s="22">
        <v>4</v>
      </c>
      <c r="E49" s="27">
        <v>4</v>
      </c>
      <c r="F49" s="22">
        <v>4</v>
      </c>
      <c r="G49" s="22">
        <v>4</v>
      </c>
      <c r="H49" s="22">
        <v>4</v>
      </c>
      <c r="I49" s="22">
        <v>4</v>
      </c>
      <c r="J49" s="22">
        <v>4</v>
      </c>
      <c r="K49" s="22">
        <v>4</v>
      </c>
      <c r="L49" s="22">
        <v>4</v>
      </c>
      <c r="M49" s="22">
        <v>4</v>
      </c>
      <c r="N49" s="29">
        <v>4</v>
      </c>
      <c r="O49" s="40">
        <f t="shared" si="0"/>
        <v>48</v>
      </c>
    </row>
    <row r="50" spans="2:15" s="2" customFormat="1" ht="30">
      <c r="B50" s="18" t="s">
        <v>38</v>
      </c>
      <c r="C50" s="25">
        <v>4</v>
      </c>
      <c r="D50" s="22">
        <v>4</v>
      </c>
      <c r="E50" s="27">
        <v>4</v>
      </c>
      <c r="F50" s="22">
        <v>4</v>
      </c>
      <c r="G50" s="22">
        <v>4</v>
      </c>
      <c r="H50" s="22">
        <v>4</v>
      </c>
      <c r="I50" s="22">
        <v>4</v>
      </c>
      <c r="J50" s="22">
        <v>4</v>
      </c>
      <c r="K50" s="22">
        <v>4</v>
      </c>
      <c r="L50" s="22">
        <v>4</v>
      </c>
      <c r="M50" s="22">
        <v>4</v>
      </c>
      <c r="N50" s="29">
        <v>4</v>
      </c>
      <c r="O50" s="40">
        <f t="shared" si="0"/>
        <v>48</v>
      </c>
    </row>
    <row r="51" spans="2:15" s="2" customFormat="1" ht="15.75" customHeight="1">
      <c r="B51" s="14" t="s">
        <v>39</v>
      </c>
      <c r="C51" s="25">
        <v>4</v>
      </c>
      <c r="D51" s="22">
        <v>4</v>
      </c>
      <c r="E51" s="27">
        <v>4</v>
      </c>
      <c r="F51" s="22">
        <v>4</v>
      </c>
      <c r="G51" s="22">
        <v>4</v>
      </c>
      <c r="H51" s="22">
        <v>4</v>
      </c>
      <c r="I51" s="22">
        <v>4</v>
      </c>
      <c r="J51" s="22">
        <v>4</v>
      </c>
      <c r="K51" s="22">
        <v>4</v>
      </c>
      <c r="L51" s="22">
        <v>4</v>
      </c>
      <c r="M51" s="22">
        <v>4</v>
      </c>
      <c r="N51" s="29">
        <v>4</v>
      </c>
      <c r="O51" s="40">
        <f t="shared" si="0"/>
        <v>48</v>
      </c>
    </row>
    <row r="52" spans="2:15" s="2" customFormat="1" ht="15.75" customHeight="1">
      <c r="B52" s="14" t="s">
        <v>40</v>
      </c>
      <c r="C52" s="25">
        <v>4</v>
      </c>
      <c r="D52" s="22">
        <v>4</v>
      </c>
      <c r="E52" s="27">
        <v>4</v>
      </c>
      <c r="F52" s="22">
        <v>4</v>
      </c>
      <c r="G52" s="22">
        <v>4</v>
      </c>
      <c r="H52" s="22">
        <v>4</v>
      </c>
      <c r="I52" s="22">
        <v>4</v>
      </c>
      <c r="J52" s="22">
        <v>4</v>
      </c>
      <c r="K52" s="22">
        <v>4</v>
      </c>
      <c r="L52" s="22">
        <v>4</v>
      </c>
      <c r="M52" s="22">
        <v>4</v>
      </c>
      <c r="N52" s="29">
        <v>4</v>
      </c>
      <c r="O52" s="40">
        <f t="shared" si="0"/>
        <v>48</v>
      </c>
    </row>
    <row r="53" spans="2:15" s="2" customFormat="1" ht="15.75" customHeight="1">
      <c r="B53" s="14" t="s">
        <v>41</v>
      </c>
      <c r="C53" s="25">
        <v>4</v>
      </c>
      <c r="D53" s="22">
        <v>4</v>
      </c>
      <c r="E53" s="27">
        <v>4</v>
      </c>
      <c r="F53" s="22">
        <v>4</v>
      </c>
      <c r="G53" s="22">
        <v>4</v>
      </c>
      <c r="H53" s="22">
        <v>4</v>
      </c>
      <c r="I53" s="22">
        <v>4</v>
      </c>
      <c r="J53" s="22">
        <v>4</v>
      </c>
      <c r="K53" s="22">
        <v>4</v>
      </c>
      <c r="L53" s="22">
        <v>4</v>
      </c>
      <c r="M53" s="22">
        <v>4</v>
      </c>
      <c r="N53" s="29">
        <v>4</v>
      </c>
      <c r="O53" s="40">
        <f t="shared" si="0"/>
        <v>48</v>
      </c>
    </row>
    <row r="54" spans="2:15" s="2" customFormat="1" ht="45">
      <c r="B54" s="18" t="s">
        <v>42</v>
      </c>
      <c r="C54" s="25">
        <v>4</v>
      </c>
      <c r="D54" s="22">
        <v>4</v>
      </c>
      <c r="E54" s="27">
        <v>4</v>
      </c>
      <c r="F54" s="22">
        <v>4</v>
      </c>
      <c r="G54" s="22">
        <v>4</v>
      </c>
      <c r="H54" s="22">
        <v>4</v>
      </c>
      <c r="I54" s="22">
        <v>4</v>
      </c>
      <c r="J54" s="22">
        <v>4</v>
      </c>
      <c r="K54" s="22">
        <v>4</v>
      </c>
      <c r="L54" s="22">
        <v>4</v>
      </c>
      <c r="M54" s="22">
        <v>4</v>
      </c>
      <c r="N54" s="29">
        <v>4</v>
      </c>
      <c r="O54" s="40">
        <f t="shared" si="0"/>
        <v>48</v>
      </c>
    </row>
    <row r="55" spans="2:15" s="2" customFormat="1" ht="45">
      <c r="B55" s="18" t="s">
        <v>44</v>
      </c>
      <c r="C55" s="25">
        <v>4</v>
      </c>
      <c r="D55" s="22">
        <v>4</v>
      </c>
      <c r="E55" s="27">
        <v>2</v>
      </c>
      <c r="F55" s="22">
        <v>4</v>
      </c>
      <c r="G55" s="22">
        <v>4</v>
      </c>
      <c r="H55" s="22">
        <v>4</v>
      </c>
      <c r="I55" s="22">
        <v>4</v>
      </c>
      <c r="J55" s="22">
        <v>4</v>
      </c>
      <c r="K55" s="22">
        <v>4</v>
      </c>
      <c r="L55" s="22">
        <v>4</v>
      </c>
      <c r="M55" s="22">
        <v>4</v>
      </c>
      <c r="N55" s="29">
        <v>4</v>
      </c>
      <c r="O55" s="40">
        <f t="shared" si="0"/>
        <v>46</v>
      </c>
    </row>
    <row r="56" spans="2:15" s="2" customFormat="1" ht="60.75" thickBot="1">
      <c r="B56" s="18" t="s">
        <v>46</v>
      </c>
      <c r="C56" s="30">
        <v>48</v>
      </c>
      <c r="D56" s="31">
        <v>20</v>
      </c>
      <c r="E56" s="32">
        <v>20</v>
      </c>
      <c r="F56" s="31">
        <v>20</v>
      </c>
      <c r="G56" s="31">
        <v>2</v>
      </c>
      <c r="H56" s="31">
        <v>2</v>
      </c>
      <c r="I56" s="31">
        <v>2</v>
      </c>
      <c r="J56" s="31">
        <v>2</v>
      </c>
      <c r="K56" s="31">
        <v>2</v>
      </c>
      <c r="L56" s="31">
        <v>16</v>
      </c>
      <c r="M56" s="31">
        <v>16</v>
      </c>
      <c r="N56" s="33">
        <v>32</v>
      </c>
      <c r="O56" s="41">
        <f t="shared" si="0"/>
        <v>182</v>
      </c>
    </row>
    <row r="57" spans="2:17" s="3" customFormat="1" ht="12.75" customHeight="1" thickBot="1">
      <c r="B57" s="4" t="s">
        <v>0</v>
      </c>
      <c r="C57" s="70">
        <f>SUM(C24:C56)</f>
        <v>450</v>
      </c>
      <c r="D57" s="70">
        <f aca="true" t="shared" si="1" ref="D57:N57">SUM(D24:D56)</f>
        <v>318</v>
      </c>
      <c r="E57" s="70">
        <f t="shared" si="1"/>
        <v>464</v>
      </c>
      <c r="F57" s="70">
        <f t="shared" si="1"/>
        <v>506</v>
      </c>
      <c r="G57" s="70">
        <f t="shared" si="1"/>
        <v>530</v>
      </c>
      <c r="H57" s="70">
        <f t="shared" si="1"/>
        <v>512</v>
      </c>
      <c r="I57" s="70">
        <f t="shared" si="1"/>
        <v>398</v>
      </c>
      <c r="J57" s="70">
        <f t="shared" si="1"/>
        <v>456</v>
      </c>
      <c r="K57" s="70">
        <f t="shared" si="1"/>
        <v>518</v>
      </c>
      <c r="L57" s="70">
        <f t="shared" si="1"/>
        <v>472</v>
      </c>
      <c r="M57" s="70">
        <f t="shared" si="1"/>
        <v>220</v>
      </c>
      <c r="N57" s="70">
        <f t="shared" si="1"/>
        <v>256</v>
      </c>
      <c r="O57" s="42">
        <f t="shared" si="0"/>
        <v>5100</v>
      </c>
      <c r="P57" s="10" t="s">
        <v>56</v>
      </c>
      <c r="Q57" s="74">
        <f>+P17</f>
        <v>5100</v>
      </c>
    </row>
    <row r="58" spans="15:17" ht="12.75">
      <c r="O58" s="21">
        <f>SUM(O24:O56)-O57</f>
        <v>0</v>
      </c>
      <c r="P58" t="s">
        <v>55</v>
      </c>
      <c r="Q58" s="75">
        <f>SUM(Q57-O57)</f>
        <v>0</v>
      </c>
    </row>
    <row r="59" spans="2:17" ht="18">
      <c r="B59" s="96" t="s">
        <v>75</v>
      </c>
      <c r="C59" s="98"/>
      <c r="D59" s="98"/>
      <c r="E59" s="98"/>
      <c r="F59" s="98"/>
      <c r="G59" s="98"/>
      <c r="H59" s="98"/>
      <c r="I59" s="98"/>
      <c r="J59" s="98"/>
      <c r="O59" s="21"/>
      <c r="Q59" s="21"/>
    </row>
    <row r="60" spans="2:17" ht="36" customHeight="1">
      <c r="B60" s="104" t="s">
        <v>65</v>
      </c>
      <c r="C60" s="104"/>
      <c r="D60" s="104"/>
      <c r="E60" s="104"/>
      <c r="F60" s="104"/>
      <c r="G60" s="104"/>
      <c r="H60" s="104"/>
      <c r="I60" s="104"/>
      <c r="J60" s="104"/>
      <c r="K60" s="104"/>
      <c r="L60" s="104"/>
      <c r="M60" s="104"/>
      <c r="N60" s="104"/>
      <c r="O60" s="104"/>
      <c r="Q60" s="21"/>
    </row>
    <row r="61" spans="2:17" ht="69" customHeight="1">
      <c r="B61" s="102" t="s">
        <v>79</v>
      </c>
      <c r="C61" s="102"/>
      <c r="D61" s="102"/>
      <c r="E61" s="102"/>
      <c r="F61" s="102"/>
      <c r="G61" s="102"/>
      <c r="H61" s="102"/>
      <c r="I61" s="102"/>
      <c r="J61" s="102"/>
      <c r="K61" s="102"/>
      <c r="L61" s="102"/>
      <c r="M61" s="102"/>
      <c r="N61" s="102"/>
      <c r="O61" s="102"/>
      <c r="Q61" s="21"/>
    </row>
    <row r="62" spans="2:17" ht="33" customHeight="1">
      <c r="B62" s="104" t="s">
        <v>66</v>
      </c>
      <c r="C62" s="104"/>
      <c r="D62" s="104"/>
      <c r="E62" s="104"/>
      <c r="F62" s="104"/>
      <c r="G62" s="104"/>
      <c r="H62" s="104"/>
      <c r="I62" s="104"/>
      <c r="J62" s="104"/>
      <c r="K62" s="104"/>
      <c r="L62" s="104"/>
      <c r="M62" s="104"/>
      <c r="N62" s="104"/>
      <c r="O62" s="104"/>
      <c r="Q62" s="21"/>
    </row>
    <row r="63" spans="2:17" ht="72.75" customHeight="1">
      <c r="B63" s="102" t="s">
        <v>67</v>
      </c>
      <c r="C63" s="102"/>
      <c r="D63" s="102"/>
      <c r="E63" s="102"/>
      <c r="F63" s="102"/>
      <c r="G63" s="102"/>
      <c r="H63" s="102"/>
      <c r="I63" s="102"/>
      <c r="J63" s="102"/>
      <c r="K63" s="102"/>
      <c r="L63" s="102"/>
      <c r="M63" s="102"/>
      <c r="N63" s="102"/>
      <c r="O63" s="102"/>
      <c r="Q63" s="21"/>
    </row>
    <row r="64" spans="2:17" ht="30" customHeight="1" thickBot="1">
      <c r="B64" s="91" t="s">
        <v>68</v>
      </c>
      <c r="C64" s="91"/>
      <c r="D64" s="91"/>
      <c r="E64" s="91"/>
      <c r="F64" s="91"/>
      <c r="G64" s="91"/>
      <c r="H64" s="91"/>
      <c r="I64" s="91"/>
      <c r="J64" s="91"/>
      <c r="K64" s="91"/>
      <c r="L64" s="91"/>
      <c r="M64" s="91"/>
      <c r="N64" s="91"/>
      <c r="O64" s="91"/>
      <c r="Q64" s="21"/>
    </row>
    <row r="65" spans="2:17" ht="36" customHeight="1">
      <c r="B65" s="108" t="s">
        <v>83</v>
      </c>
      <c r="C65" s="108"/>
      <c r="D65" s="108"/>
      <c r="E65" s="108"/>
      <c r="F65" s="108"/>
      <c r="G65" s="108"/>
      <c r="H65" s="108"/>
      <c r="I65" s="108"/>
      <c r="J65" s="108"/>
      <c r="K65" s="108"/>
      <c r="L65" s="108"/>
      <c r="M65" s="108"/>
      <c r="N65" s="108"/>
      <c r="O65" s="89"/>
      <c r="P65" s="112" t="s">
        <v>81</v>
      </c>
      <c r="Q65" s="113"/>
    </row>
    <row r="66" spans="2:17" ht="51.75" customHeight="1">
      <c r="B66" s="108" t="s">
        <v>58</v>
      </c>
      <c r="C66" s="108"/>
      <c r="D66" s="108"/>
      <c r="E66" s="108"/>
      <c r="F66" s="108"/>
      <c r="G66" s="108"/>
      <c r="H66" s="108"/>
      <c r="I66" s="108"/>
      <c r="J66" s="108"/>
      <c r="K66" s="108"/>
      <c r="L66" s="108"/>
      <c r="M66" s="108"/>
      <c r="N66" s="108"/>
      <c r="O66" s="89"/>
      <c r="P66" s="114"/>
      <c r="Q66" s="115"/>
    </row>
    <row r="67" spans="2:17" ht="39.75" customHeight="1" thickBot="1">
      <c r="B67" s="108" t="s">
        <v>59</v>
      </c>
      <c r="C67" s="108"/>
      <c r="D67" s="108"/>
      <c r="E67" s="108"/>
      <c r="F67" s="108"/>
      <c r="G67" s="108"/>
      <c r="H67" s="108"/>
      <c r="I67" s="108"/>
      <c r="J67" s="108"/>
      <c r="K67" s="108"/>
      <c r="L67" s="108"/>
      <c r="M67" s="108"/>
      <c r="N67" s="108"/>
      <c r="O67" s="89"/>
      <c r="P67" s="116"/>
      <c r="Q67" s="117"/>
    </row>
    <row r="68" spans="2:17" ht="54.75" customHeight="1">
      <c r="B68" s="108" t="s">
        <v>84</v>
      </c>
      <c r="C68" s="108"/>
      <c r="D68" s="108"/>
      <c r="E68" s="108"/>
      <c r="F68" s="108"/>
      <c r="G68" s="108"/>
      <c r="H68" s="108"/>
      <c r="I68" s="108"/>
      <c r="J68" s="108"/>
      <c r="K68" s="108"/>
      <c r="L68" s="108"/>
      <c r="M68" s="108"/>
      <c r="N68" s="108"/>
      <c r="O68" s="90"/>
      <c r="P68" s="57"/>
      <c r="Q68" s="59"/>
    </row>
    <row r="69" spans="2:17" ht="45" customHeight="1" thickBot="1">
      <c r="B69" s="36"/>
      <c r="C69" s="36"/>
      <c r="D69" s="36"/>
      <c r="E69" s="36"/>
      <c r="F69" s="36"/>
      <c r="G69" s="36"/>
      <c r="H69" s="36"/>
      <c r="I69" s="36"/>
      <c r="J69" s="36"/>
      <c r="K69" s="36"/>
      <c r="L69" s="36"/>
      <c r="M69" s="36"/>
      <c r="N69" s="36"/>
      <c r="O69" s="21"/>
      <c r="P69" s="57"/>
      <c r="Q69" s="59"/>
    </row>
    <row r="70" spans="2:17" s="2" customFormat="1" ht="15.75" customHeight="1" thickBot="1">
      <c r="B70" s="76" t="s">
        <v>13</v>
      </c>
      <c r="C70" s="15" t="s">
        <v>4</v>
      </c>
      <c r="D70" s="16" t="s">
        <v>5</v>
      </c>
      <c r="E70" s="16" t="s">
        <v>6</v>
      </c>
      <c r="F70" s="16" t="s">
        <v>7</v>
      </c>
      <c r="G70" s="16" t="s">
        <v>8</v>
      </c>
      <c r="H70" s="16" t="s">
        <v>10</v>
      </c>
      <c r="I70" s="16" t="s">
        <v>11</v>
      </c>
      <c r="J70" s="16" t="s">
        <v>9</v>
      </c>
      <c r="K70" s="16" t="s">
        <v>12</v>
      </c>
      <c r="L70" s="16" t="s">
        <v>1</v>
      </c>
      <c r="M70" s="16" t="s">
        <v>2</v>
      </c>
      <c r="N70" s="17" t="s">
        <v>3</v>
      </c>
      <c r="O70" s="53" t="s">
        <v>48</v>
      </c>
      <c r="P70" s="54"/>
      <c r="Q70" s="55"/>
    </row>
    <row r="71" spans="2:17" s="2" customFormat="1" ht="15.75" customHeight="1" thickBot="1">
      <c r="B71" s="13" t="s">
        <v>16</v>
      </c>
      <c r="C71" s="43" t="s">
        <v>30</v>
      </c>
      <c r="D71" s="44" t="s">
        <v>30</v>
      </c>
      <c r="E71" s="44" t="s">
        <v>30</v>
      </c>
      <c r="F71" s="44" t="s">
        <v>30</v>
      </c>
      <c r="G71" s="44" t="s">
        <v>30</v>
      </c>
      <c r="H71" s="44" t="s">
        <v>30</v>
      </c>
      <c r="I71" s="44" t="s">
        <v>30</v>
      </c>
      <c r="J71" s="44" t="s">
        <v>30</v>
      </c>
      <c r="K71" s="44" t="s">
        <v>30</v>
      </c>
      <c r="L71" s="44" t="s">
        <v>30</v>
      </c>
      <c r="M71" s="44" t="s">
        <v>30</v>
      </c>
      <c r="N71" s="45" t="s">
        <v>30</v>
      </c>
      <c r="O71" s="65" t="s">
        <v>49</v>
      </c>
      <c r="P71" s="54"/>
      <c r="Q71" s="55"/>
    </row>
    <row r="72" spans="2:17" s="2" customFormat="1" ht="15.75" customHeight="1" thickBot="1">
      <c r="B72" s="14" t="s">
        <v>17</v>
      </c>
      <c r="C72" s="34">
        <f>SUM(C24/2)</f>
        <v>40</v>
      </c>
      <c r="D72" s="34">
        <f aca="true" t="shared" si="2" ref="D72:N72">SUM(D24/2)</f>
        <v>40</v>
      </c>
      <c r="E72" s="34">
        <f t="shared" si="2"/>
        <v>40</v>
      </c>
      <c r="F72" s="34">
        <f t="shared" si="2"/>
        <v>40</v>
      </c>
      <c r="G72" s="34">
        <f t="shared" si="2"/>
        <v>40</v>
      </c>
      <c r="H72" s="34">
        <f t="shared" si="2"/>
        <v>10</v>
      </c>
      <c r="I72" s="34">
        <f t="shared" si="2"/>
        <v>10</v>
      </c>
      <c r="J72" s="34">
        <f t="shared" si="2"/>
        <v>10</v>
      </c>
      <c r="K72" s="34">
        <f t="shared" si="2"/>
        <v>10</v>
      </c>
      <c r="L72" s="34">
        <f t="shared" si="2"/>
        <v>10</v>
      </c>
      <c r="M72" s="34">
        <f t="shared" si="2"/>
        <v>10</v>
      </c>
      <c r="N72" s="34">
        <f t="shared" si="2"/>
        <v>0</v>
      </c>
      <c r="O72" s="66">
        <f>SUM(C72:N72)</f>
        <v>260</v>
      </c>
      <c r="P72" s="54"/>
      <c r="Q72" s="55"/>
    </row>
    <row r="73" spans="2:17" s="2" customFormat="1" ht="15.75" customHeight="1" thickBot="1">
      <c r="B73" s="14" t="s">
        <v>18</v>
      </c>
      <c r="C73" s="34"/>
      <c r="D73" s="34"/>
      <c r="E73" s="34"/>
      <c r="F73" s="34"/>
      <c r="G73" s="34"/>
      <c r="H73" s="34"/>
      <c r="I73" s="34"/>
      <c r="J73" s="34"/>
      <c r="K73" s="34"/>
      <c r="L73" s="34"/>
      <c r="M73" s="34"/>
      <c r="N73" s="34"/>
      <c r="O73" s="67">
        <f aca="true" t="shared" si="3" ref="O73:O104">SUM(C73:N73)</f>
        <v>0</v>
      </c>
      <c r="P73" s="54"/>
      <c r="Q73" s="55"/>
    </row>
    <row r="74" spans="2:17" s="2" customFormat="1" ht="15.75" customHeight="1" thickBot="1">
      <c r="B74" s="14" t="s">
        <v>19</v>
      </c>
      <c r="C74" s="34">
        <f>SUM(C26/3)</f>
        <v>0</v>
      </c>
      <c r="D74" s="34">
        <f>SUM(D26/3)</f>
        <v>0</v>
      </c>
      <c r="E74" s="34">
        <v>20</v>
      </c>
      <c r="F74" s="34">
        <v>20</v>
      </c>
      <c r="G74" s="34">
        <v>20</v>
      </c>
      <c r="H74" s="34">
        <v>20</v>
      </c>
      <c r="I74" s="34">
        <v>20</v>
      </c>
      <c r="J74" s="34">
        <v>20</v>
      </c>
      <c r="K74" s="34">
        <v>20</v>
      </c>
      <c r="L74" s="34">
        <v>10</v>
      </c>
      <c r="M74" s="34">
        <v>10</v>
      </c>
      <c r="N74" s="34">
        <v>10</v>
      </c>
      <c r="O74" s="67">
        <f t="shared" si="3"/>
        <v>170</v>
      </c>
      <c r="P74" s="54"/>
      <c r="Q74" s="55"/>
    </row>
    <row r="75" spans="2:17" s="2" customFormat="1" ht="15.75" customHeight="1" thickBot="1">
      <c r="B75" s="14" t="s">
        <v>20</v>
      </c>
      <c r="C75" s="34"/>
      <c r="D75" s="34"/>
      <c r="E75" s="34"/>
      <c r="F75" s="34"/>
      <c r="G75" s="34"/>
      <c r="H75" s="34"/>
      <c r="I75" s="34"/>
      <c r="J75" s="34"/>
      <c r="K75" s="34"/>
      <c r="L75" s="34"/>
      <c r="M75" s="34"/>
      <c r="N75" s="34"/>
      <c r="O75" s="67">
        <f t="shared" si="3"/>
        <v>0</v>
      </c>
      <c r="P75" s="54"/>
      <c r="Q75" s="55"/>
    </row>
    <row r="76" spans="2:17" s="2" customFormat="1" ht="75.75" thickBot="1">
      <c r="B76" s="18" t="s">
        <v>47</v>
      </c>
      <c r="C76" s="34"/>
      <c r="D76" s="34"/>
      <c r="E76" s="34"/>
      <c r="F76" s="34"/>
      <c r="G76" s="34"/>
      <c r="H76" s="34"/>
      <c r="I76" s="34"/>
      <c r="J76" s="34"/>
      <c r="K76" s="34"/>
      <c r="L76" s="34"/>
      <c r="M76" s="34"/>
      <c r="N76" s="34"/>
      <c r="O76" s="67">
        <f t="shared" si="3"/>
        <v>0</v>
      </c>
      <c r="P76" s="54"/>
      <c r="Q76" s="55"/>
    </row>
    <row r="77" spans="2:17" s="2" customFormat="1" ht="15.75" customHeight="1" thickBot="1">
      <c r="B77" s="14" t="s">
        <v>43</v>
      </c>
      <c r="C77" s="34"/>
      <c r="D77" s="34"/>
      <c r="E77" s="34"/>
      <c r="F77" s="34"/>
      <c r="G77" s="34"/>
      <c r="H77" s="34"/>
      <c r="I77" s="34"/>
      <c r="J77" s="34"/>
      <c r="K77" s="34"/>
      <c r="L77" s="34"/>
      <c r="M77" s="34"/>
      <c r="N77" s="34"/>
      <c r="O77" s="67">
        <f t="shared" si="3"/>
        <v>0</v>
      </c>
      <c r="P77" s="54"/>
      <c r="Q77" s="55"/>
    </row>
    <row r="78" spans="2:17" s="2" customFormat="1" ht="15.75" customHeight="1" thickBot="1">
      <c r="B78" s="13" t="s">
        <v>21</v>
      </c>
      <c r="C78" s="34">
        <f aca="true" t="shared" si="4" ref="C78:N78">SUM(C30/3)</f>
        <v>0</v>
      </c>
      <c r="D78" s="34">
        <f t="shared" si="4"/>
        <v>0</v>
      </c>
      <c r="E78" s="34">
        <f t="shared" si="4"/>
        <v>0</v>
      </c>
      <c r="F78" s="34">
        <f t="shared" si="4"/>
        <v>0</v>
      </c>
      <c r="G78" s="34">
        <f t="shared" si="4"/>
        <v>0</v>
      </c>
      <c r="H78" s="34">
        <f t="shared" si="4"/>
        <v>0</v>
      </c>
      <c r="I78" s="34">
        <f t="shared" si="4"/>
        <v>0</v>
      </c>
      <c r="J78" s="34">
        <f t="shared" si="4"/>
        <v>0</v>
      </c>
      <c r="K78" s="34">
        <f t="shared" si="4"/>
        <v>0</v>
      </c>
      <c r="L78" s="34">
        <f t="shared" si="4"/>
        <v>0</v>
      </c>
      <c r="M78" s="34">
        <f t="shared" si="4"/>
        <v>0</v>
      </c>
      <c r="N78" s="34">
        <f t="shared" si="4"/>
        <v>0</v>
      </c>
      <c r="O78" s="67">
        <f t="shared" si="3"/>
        <v>0</v>
      </c>
      <c r="P78" s="54"/>
      <c r="Q78" s="55"/>
    </row>
    <row r="79" spans="2:17" s="2" customFormat="1" ht="15.75" customHeight="1" thickBot="1">
      <c r="B79" s="14" t="s">
        <v>22</v>
      </c>
      <c r="C79" s="34">
        <f aca="true" t="shared" si="5" ref="C79:E80">SUM(C31/3)</f>
        <v>0</v>
      </c>
      <c r="D79" s="34">
        <f t="shared" si="5"/>
        <v>0</v>
      </c>
      <c r="E79" s="34">
        <f t="shared" si="5"/>
        <v>0</v>
      </c>
      <c r="F79" s="34">
        <f>SUM(F31/2)</f>
        <v>2</v>
      </c>
      <c r="G79" s="34">
        <f aca="true" t="shared" si="6" ref="G79:N79">SUM(G31/2)</f>
        <v>5</v>
      </c>
      <c r="H79" s="34">
        <f t="shared" si="6"/>
        <v>8</v>
      </c>
      <c r="I79" s="34">
        <f t="shared" si="6"/>
        <v>8</v>
      </c>
      <c r="J79" s="34">
        <f t="shared" si="6"/>
        <v>10</v>
      </c>
      <c r="K79" s="34">
        <f t="shared" si="6"/>
        <v>20</v>
      </c>
      <c r="L79" s="34">
        <f t="shared" si="6"/>
        <v>8</v>
      </c>
      <c r="M79" s="34">
        <f t="shared" si="6"/>
        <v>2</v>
      </c>
      <c r="N79" s="34">
        <f t="shared" si="6"/>
        <v>2</v>
      </c>
      <c r="O79" s="67">
        <f t="shared" si="3"/>
        <v>65</v>
      </c>
      <c r="P79" s="54"/>
      <c r="Q79" s="55"/>
    </row>
    <row r="80" spans="2:17" s="2" customFormat="1" ht="15.75" customHeight="1" thickBot="1">
      <c r="B80" s="14" t="s">
        <v>23</v>
      </c>
      <c r="C80" s="34">
        <f t="shared" si="5"/>
        <v>0</v>
      </c>
      <c r="D80" s="34">
        <f t="shared" si="5"/>
        <v>0</v>
      </c>
      <c r="E80" s="34">
        <f t="shared" si="5"/>
        <v>0</v>
      </c>
      <c r="F80" s="34">
        <f>SUM(F32/2)</f>
        <v>2</v>
      </c>
      <c r="G80" s="34">
        <f aca="true" t="shared" si="7" ref="G80:N80">SUM(G32/2)</f>
        <v>2</v>
      </c>
      <c r="H80" s="34">
        <f t="shared" si="7"/>
        <v>4</v>
      </c>
      <c r="I80" s="34">
        <f t="shared" si="7"/>
        <v>4</v>
      </c>
      <c r="J80" s="34">
        <f t="shared" si="7"/>
        <v>5</v>
      </c>
      <c r="K80" s="34">
        <f t="shared" si="7"/>
        <v>10</v>
      </c>
      <c r="L80" s="34">
        <f t="shared" si="7"/>
        <v>4</v>
      </c>
      <c r="M80" s="34">
        <f t="shared" si="7"/>
        <v>2</v>
      </c>
      <c r="N80" s="34">
        <f t="shared" si="7"/>
        <v>2</v>
      </c>
      <c r="O80" s="67">
        <f t="shared" si="3"/>
        <v>35</v>
      </c>
      <c r="P80" s="54"/>
      <c r="Q80" s="55"/>
    </row>
    <row r="81" spans="2:17" s="2" customFormat="1" ht="15.75" customHeight="1" thickBot="1">
      <c r="B81" s="14" t="s">
        <v>43</v>
      </c>
      <c r="C81" s="34">
        <f>+C33</f>
        <v>0</v>
      </c>
      <c r="D81" s="34">
        <f aca="true" t="shared" si="8" ref="D81:N81">+D33</f>
        <v>0</v>
      </c>
      <c r="E81" s="34">
        <f t="shared" si="8"/>
        <v>0</v>
      </c>
      <c r="F81" s="34">
        <f t="shared" si="8"/>
        <v>2</v>
      </c>
      <c r="G81" s="34">
        <f t="shared" si="8"/>
        <v>2</v>
      </c>
      <c r="H81" s="34">
        <f t="shared" si="8"/>
        <v>2</v>
      </c>
      <c r="I81" s="34">
        <f t="shared" si="8"/>
        <v>2</v>
      </c>
      <c r="J81" s="34">
        <f t="shared" si="8"/>
        <v>2</v>
      </c>
      <c r="K81" s="34">
        <f t="shared" si="8"/>
        <v>4</v>
      </c>
      <c r="L81" s="34">
        <f t="shared" si="8"/>
        <v>2</v>
      </c>
      <c r="M81" s="34">
        <f t="shared" si="8"/>
        <v>2</v>
      </c>
      <c r="N81" s="34">
        <f t="shared" si="8"/>
        <v>2</v>
      </c>
      <c r="O81" s="67">
        <f t="shared" si="3"/>
        <v>20</v>
      </c>
      <c r="P81" s="54"/>
      <c r="Q81" s="55"/>
    </row>
    <row r="82" spans="2:17" s="2" customFormat="1" ht="15.75" customHeight="1" thickBot="1">
      <c r="B82" s="13" t="s">
        <v>26</v>
      </c>
      <c r="C82" s="34">
        <f aca="true" t="shared" si="9" ref="C82:N82">SUM(C34/3)</f>
        <v>0</v>
      </c>
      <c r="D82" s="34">
        <f t="shared" si="9"/>
        <v>0</v>
      </c>
      <c r="E82" s="34">
        <f t="shared" si="9"/>
        <v>0</v>
      </c>
      <c r="F82" s="34">
        <f t="shared" si="9"/>
        <v>0</v>
      </c>
      <c r="G82" s="34">
        <f t="shared" si="9"/>
        <v>0</v>
      </c>
      <c r="H82" s="34">
        <f t="shared" si="9"/>
        <v>0</v>
      </c>
      <c r="I82" s="34">
        <f t="shared" si="9"/>
        <v>0</v>
      </c>
      <c r="J82" s="34">
        <f t="shared" si="9"/>
        <v>0</v>
      </c>
      <c r="K82" s="34">
        <f t="shared" si="9"/>
        <v>0</v>
      </c>
      <c r="L82" s="34">
        <f t="shared" si="9"/>
        <v>0</v>
      </c>
      <c r="M82" s="34">
        <f t="shared" si="9"/>
        <v>0</v>
      </c>
      <c r="N82" s="34">
        <f t="shared" si="9"/>
        <v>0</v>
      </c>
      <c r="O82" s="67">
        <f t="shared" si="3"/>
        <v>0</v>
      </c>
      <c r="P82" s="54"/>
      <c r="Q82" s="55"/>
    </row>
    <row r="83" spans="2:17" s="2" customFormat="1" ht="30" customHeight="1" thickBot="1">
      <c r="B83" s="18" t="s">
        <v>35</v>
      </c>
      <c r="C83" s="34"/>
      <c r="D83" s="34"/>
      <c r="E83" s="34"/>
      <c r="F83" s="34"/>
      <c r="G83" s="34"/>
      <c r="H83" s="34"/>
      <c r="I83" s="34"/>
      <c r="J83" s="34"/>
      <c r="K83" s="34"/>
      <c r="L83" s="34"/>
      <c r="M83" s="34"/>
      <c r="N83" s="34"/>
      <c r="O83" s="67">
        <f t="shared" si="3"/>
        <v>0</v>
      </c>
      <c r="P83" s="54"/>
      <c r="Q83" s="55"/>
    </row>
    <row r="84" spans="2:17" s="2" customFormat="1" ht="30" customHeight="1" thickBot="1">
      <c r="B84" s="18" t="s">
        <v>36</v>
      </c>
      <c r="C84" s="34">
        <f>+C36</f>
        <v>20</v>
      </c>
      <c r="D84" s="34">
        <f aca="true" t="shared" si="10" ref="D84:N84">+D36</f>
        <v>20</v>
      </c>
      <c r="E84" s="34">
        <f t="shared" si="10"/>
        <v>10</v>
      </c>
      <c r="F84" s="34">
        <f t="shared" si="10"/>
        <v>0</v>
      </c>
      <c r="G84" s="34">
        <f t="shared" si="10"/>
        <v>0</v>
      </c>
      <c r="H84" s="34">
        <f t="shared" si="10"/>
        <v>0</v>
      </c>
      <c r="I84" s="34">
        <f t="shared" si="10"/>
        <v>0</v>
      </c>
      <c r="J84" s="34">
        <f t="shared" si="10"/>
        <v>0</v>
      </c>
      <c r="K84" s="34">
        <f t="shared" si="10"/>
        <v>0</v>
      </c>
      <c r="L84" s="34">
        <f t="shared" si="10"/>
        <v>0</v>
      </c>
      <c r="M84" s="34">
        <f t="shared" si="10"/>
        <v>0</v>
      </c>
      <c r="N84" s="34">
        <f t="shared" si="10"/>
        <v>20</v>
      </c>
      <c r="O84" s="67">
        <f t="shared" si="3"/>
        <v>70</v>
      </c>
      <c r="P84" s="54"/>
      <c r="Q84" s="55"/>
    </row>
    <row r="85" spans="2:17" s="2" customFormat="1" ht="30.75" thickBot="1">
      <c r="B85" s="18" t="s">
        <v>50</v>
      </c>
      <c r="C85" s="34">
        <f>+C37</f>
        <v>2</v>
      </c>
      <c r="D85" s="34">
        <f aca="true" t="shared" si="11" ref="D85:N85">+D37</f>
        <v>2</v>
      </c>
      <c r="E85" s="34">
        <f t="shared" si="11"/>
        <v>10</v>
      </c>
      <c r="F85" s="34">
        <f t="shared" si="11"/>
        <v>10</v>
      </c>
      <c r="G85" s="34">
        <f t="shared" si="11"/>
        <v>10</v>
      </c>
      <c r="H85" s="34">
        <f t="shared" si="11"/>
        <v>10</v>
      </c>
      <c r="I85" s="34">
        <f t="shared" si="11"/>
        <v>10</v>
      </c>
      <c r="J85" s="34">
        <f t="shared" si="11"/>
        <v>10</v>
      </c>
      <c r="K85" s="34">
        <f t="shared" si="11"/>
        <v>10</v>
      </c>
      <c r="L85" s="34">
        <f t="shared" si="11"/>
        <v>10</v>
      </c>
      <c r="M85" s="34">
        <f t="shared" si="11"/>
        <v>10</v>
      </c>
      <c r="N85" s="34">
        <f t="shared" si="11"/>
        <v>10</v>
      </c>
      <c r="O85" s="67">
        <f t="shared" si="3"/>
        <v>104</v>
      </c>
      <c r="P85" s="54"/>
      <c r="Q85" s="55"/>
    </row>
    <row r="86" spans="2:17" s="2" customFormat="1" ht="15.75" customHeight="1" thickBot="1">
      <c r="B86" s="14" t="s">
        <v>27</v>
      </c>
      <c r="C86" s="34">
        <f>+C38</f>
        <v>2</v>
      </c>
      <c r="D86" s="34">
        <f aca="true" t="shared" si="12" ref="D86:N86">+D38</f>
        <v>2</v>
      </c>
      <c r="E86" s="34">
        <f t="shared" si="12"/>
        <v>10</v>
      </c>
      <c r="F86" s="34">
        <f t="shared" si="12"/>
        <v>4</v>
      </c>
      <c r="G86" s="34">
        <f t="shared" si="12"/>
        <v>4</v>
      </c>
      <c r="H86" s="34">
        <f t="shared" si="12"/>
        <v>6</v>
      </c>
      <c r="I86" s="34">
        <f t="shared" si="12"/>
        <v>10</v>
      </c>
      <c r="J86" s="34">
        <f t="shared" si="12"/>
        <v>14</v>
      </c>
      <c r="K86" s="34">
        <f t="shared" si="12"/>
        <v>14</v>
      </c>
      <c r="L86" s="34">
        <f t="shared" si="12"/>
        <v>10</v>
      </c>
      <c r="M86" s="34">
        <f t="shared" si="12"/>
        <v>4</v>
      </c>
      <c r="N86" s="34">
        <f t="shared" si="12"/>
        <v>4</v>
      </c>
      <c r="O86" s="67">
        <f t="shared" si="3"/>
        <v>84</v>
      </c>
      <c r="P86" s="54"/>
      <c r="Q86" s="55"/>
    </row>
    <row r="87" spans="2:17" s="2" customFormat="1" ht="15.75" customHeight="1" thickBot="1">
      <c r="B87" s="14" t="s">
        <v>28</v>
      </c>
      <c r="C87" s="34">
        <f>+C39</f>
        <v>0</v>
      </c>
      <c r="D87" s="34">
        <f aca="true" t="shared" si="13" ref="D87:N87">+D39</f>
        <v>0</v>
      </c>
      <c r="E87" s="34">
        <f t="shared" si="13"/>
        <v>0</v>
      </c>
      <c r="F87" s="34">
        <f t="shared" si="13"/>
        <v>2</v>
      </c>
      <c r="G87" s="34">
        <f t="shared" si="13"/>
        <v>2</v>
      </c>
      <c r="H87" s="34">
        <f t="shared" si="13"/>
        <v>2</v>
      </c>
      <c r="I87" s="34">
        <f t="shared" si="13"/>
        <v>2</v>
      </c>
      <c r="J87" s="34">
        <f t="shared" si="13"/>
        <v>4</v>
      </c>
      <c r="K87" s="34">
        <f t="shared" si="13"/>
        <v>6</v>
      </c>
      <c r="L87" s="34">
        <f t="shared" si="13"/>
        <v>4</v>
      </c>
      <c r="M87" s="34">
        <f t="shared" si="13"/>
        <v>2</v>
      </c>
      <c r="N87" s="34">
        <f t="shared" si="13"/>
        <v>2</v>
      </c>
      <c r="O87" s="67">
        <f t="shared" si="3"/>
        <v>26</v>
      </c>
      <c r="P87" s="54"/>
      <c r="Q87" s="55"/>
    </row>
    <row r="88" spans="2:17" s="2" customFormat="1" ht="15.75" customHeight="1" thickBot="1">
      <c r="B88" s="14" t="s">
        <v>24</v>
      </c>
      <c r="C88" s="34">
        <f aca="true" t="shared" si="14" ref="C88:N88">SUM(C40/3)</f>
        <v>0</v>
      </c>
      <c r="D88" s="34">
        <f>+D40</f>
        <v>0</v>
      </c>
      <c r="E88" s="34">
        <f t="shared" si="14"/>
        <v>0</v>
      </c>
      <c r="F88" s="34">
        <f t="shared" si="14"/>
        <v>1.3333333333333333</v>
      </c>
      <c r="G88" s="34">
        <f t="shared" si="14"/>
        <v>2</v>
      </c>
      <c r="H88" s="34">
        <f t="shared" si="14"/>
        <v>4</v>
      </c>
      <c r="I88" s="34">
        <f t="shared" si="14"/>
        <v>4</v>
      </c>
      <c r="J88" s="34">
        <f t="shared" si="14"/>
        <v>5.333333333333333</v>
      </c>
      <c r="K88" s="34">
        <f t="shared" si="14"/>
        <v>12</v>
      </c>
      <c r="L88" s="34">
        <f t="shared" si="14"/>
        <v>4</v>
      </c>
      <c r="M88" s="34">
        <f t="shared" si="14"/>
        <v>0.6666666666666666</v>
      </c>
      <c r="N88" s="34">
        <f t="shared" si="14"/>
        <v>0.6666666666666666</v>
      </c>
      <c r="O88" s="67">
        <f t="shared" si="3"/>
        <v>33.99999999999999</v>
      </c>
      <c r="P88" s="54"/>
      <c r="Q88" s="55"/>
    </row>
    <row r="89" spans="2:17" s="2" customFormat="1" ht="15.75" customHeight="1" thickBot="1">
      <c r="B89" s="14" t="s">
        <v>25</v>
      </c>
      <c r="C89" s="34">
        <f aca="true" t="shared" si="15" ref="C89:N89">SUM(C41/3)</f>
        <v>0</v>
      </c>
      <c r="D89" s="34">
        <f t="shared" si="15"/>
        <v>0</v>
      </c>
      <c r="E89" s="34">
        <f t="shared" si="15"/>
        <v>0</v>
      </c>
      <c r="F89" s="34">
        <f t="shared" si="15"/>
        <v>0.6666666666666666</v>
      </c>
      <c r="G89" s="34">
        <f t="shared" si="15"/>
        <v>0.6666666666666666</v>
      </c>
      <c r="H89" s="34">
        <f t="shared" si="15"/>
        <v>1.3333333333333333</v>
      </c>
      <c r="I89" s="34">
        <f t="shared" si="15"/>
        <v>1.3333333333333333</v>
      </c>
      <c r="J89" s="34">
        <f t="shared" si="15"/>
        <v>2</v>
      </c>
      <c r="K89" s="34">
        <f t="shared" si="15"/>
        <v>2</v>
      </c>
      <c r="L89" s="34">
        <f t="shared" si="15"/>
        <v>1.3333333333333333</v>
      </c>
      <c r="M89" s="34">
        <f t="shared" si="15"/>
        <v>0.6666666666666666</v>
      </c>
      <c r="N89" s="34">
        <f t="shared" si="15"/>
        <v>0.6666666666666666</v>
      </c>
      <c r="O89" s="67">
        <f t="shared" si="3"/>
        <v>10.666666666666666</v>
      </c>
      <c r="P89" s="54"/>
      <c r="Q89" s="55"/>
    </row>
    <row r="90" spans="2:17" s="2" customFormat="1" ht="15.75" customHeight="1" thickBot="1">
      <c r="B90" s="14" t="s">
        <v>29</v>
      </c>
      <c r="C90" s="34">
        <f>SUM(C42/2)</f>
        <v>0</v>
      </c>
      <c r="D90" s="34">
        <f aca="true" t="shared" si="16" ref="D90:N90">SUM(D42/2)</f>
        <v>0</v>
      </c>
      <c r="E90" s="34">
        <f t="shared" si="16"/>
        <v>0</v>
      </c>
      <c r="F90" s="34">
        <f t="shared" si="16"/>
        <v>2</v>
      </c>
      <c r="G90" s="34">
        <f t="shared" si="16"/>
        <v>2</v>
      </c>
      <c r="H90" s="34">
        <f t="shared" si="16"/>
        <v>3</v>
      </c>
      <c r="I90" s="34">
        <f t="shared" si="16"/>
        <v>4</v>
      </c>
      <c r="J90" s="34">
        <f t="shared" si="16"/>
        <v>4</v>
      </c>
      <c r="K90" s="34">
        <f t="shared" si="16"/>
        <v>5</v>
      </c>
      <c r="L90" s="34">
        <f t="shared" si="16"/>
        <v>4</v>
      </c>
      <c r="M90" s="34">
        <f t="shared" si="16"/>
        <v>2</v>
      </c>
      <c r="N90" s="34">
        <f t="shared" si="16"/>
        <v>2</v>
      </c>
      <c r="O90" s="67">
        <f t="shared" si="3"/>
        <v>28</v>
      </c>
      <c r="P90" s="54"/>
      <c r="Q90" s="55"/>
    </row>
    <row r="91" spans="2:17" s="2" customFormat="1" ht="15.75" customHeight="1" thickBot="1">
      <c r="B91" s="14" t="s">
        <v>43</v>
      </c>
      <c r="C91" s="34">
        <f>+C43</f>
        <v>2</v>
      </c>
      <c r="D91" s="34">
        <f aca="true" t="shared" si="17" ref="D91:N91">+D43</f>
        <v>2</v>
      </c>
      <c r="E91" s="34">
        <f t="shared" si="17"/>
        <v>2</v>
      </c>
      <c r="F91" s="34">
        <f t="shared" si="17"/>
        <v>2</v>
      </c>
      <c r="G91" s="34">
        <f t="shared" si="17"/>
        <v>2</v>
      </c>
      <c r="H91" s="34">
        <f t="shared" si="17"/>
        <v>2</v>
      </c>
      <c r="I91" s="34">
        <f t="shared" si="17"/>
        <v>2</v>
      </c>
      <c r="J91" s="34">
        <f t="shared" si="17"/>
        <v>2</v>
      </c>
      <c r="K91" s="34">
        <f t="shared" si="17"/>
        <v>2</v>
      </c>
      <c r="L91" s="34">
        <f t="shared" si="17"/>
        <v>2</v>
      </c>
      <c r="M91" s="34">
        <f t="shared" si="17"/>
        <v>2</v>
      </c>
      <c r="N91" s="34">
        <f t="shared" si="17"/>
        <v>2</v>
      </c>
      <c r="O91" s="67">
        <f t="shared" si="3"/>
        <v>24</v>
      </c>
      <c r="P91" s="54"/>
      <c r="Q91" s="55"/>
    </row>
    <row r="92" spans="2:17" s="2" customFormat="1" ht="45.75" thickBot="1">
      <c r="B92" s="18" t="s">
        <v>45</v>
      </c>
      <c r="C92" s="34"/>
      <c r="D92" s="34"/>
      <c r="E92" s="34"/>
      <c r="F92" s="34"/>
      <c r="G92" s="34"/>
      <c r="H92" s="34"/>
      <c r="I92" s="34"/>
      <c r="J92" s="34"/>
      <c r="K92" s="34"/>
      <c r="L92" s="34"/>
      <c r="M92" s="34"/>
      <c r="N92" s="34"/>
      <c r="O92" s="67">
        <f t="shared" si="3"/>
        <v>0</v>
      </c>
      <c r="P92" s="54"/>
      <c r="Q92" s="55"/>
    </row>
    <row r="93" spans="2:17" s="2" customFormat="1" ht="60.75" thickBot="1">
      <c r="B93" s="18" t="s">
        <v>51</v>
      </c>
      <c r="C93" s="34">
        <v>44</v>
      </c>
      <c r="D93" s="34">
        <f aca="true" t="shared" si="18" ref="D93:N93">SUM(D45/3)</f>
        <v>3.3333333333333335</v>
      </c>
      <c r="E93" s="34">
        <f t="shared" si="18"/>
        <v>0.6666666666666666</v>
      </c>
      <c r="F93" s="34">
        <f t="shared" si="18"/>
        <v>0.6666666666666666</v>
      </c>
      <c r="G93" s="34">
        <f t="shared" si="18"/>
        <v>0.6666666666666666</v>
      </c>
      <c r="H93" s="34">
        <f t="shared" si="18"/>
        <v>0.6666666666666666</v>
      </c>
      <c r="I93" s="34">
        <f t="shared" si="18"/>
        <v>0.6666666666666666</v>
      </c>
      <c r="J93" s="34">
        <f t="shared" si="18"/>
        <v>6.666666666666667</v>
      </c>
      <c r="K93" s="34">
        <f t="shared" si="18"/>
        <v>13.333333333333334</v>
      </c>
      <c r="L93" s="34">
        <f t="shared" si="18"/>
        <v>53.333333333333336</v>
      </c>
      <c r="M93" s="34">
        <f t="shared" si="18"/>
        <v>6.666666666666667</v>
      </c>
      <c r="N93" s="34">
        <f t="shared" si="18"/>
        <v>6.666666666666667</v>
      </c>
      <c r="O93" s="67">
        <f t="shared" si="3"/>
        <v>137.33333333333331</v>
      </c>
      <c r="P93" s="54"/>
      <c r="Q93" s="55"/>
    </row>
    <row r="94" spans="2:17" s="2" customFormat="1" ht="15.75" customHeight="1" thickBot="1">
      <c r="B94" s="13" t="s">
        <v>31</v>
      </c>
      <c r="C94" s="34">
        <f aca="true" t="shared" si="19" ref="C94:N94">SUM(C46/3)</f>
        <v>0</v>
      </c>
      <c r="D94" s="34">
        <f t="shared" si="19"/>
        <v>0</v>
      </c>
      <c r="E94" s="34">
        <f t="shared" si="19"/>
        <v>0</v>
      </c>
      <c r="F94" s="34">
        <f t="shared" si="19"/>
        <v>0</v>
      </c>
      <c r="G94" s="34">
        <f t="shared" si="19"/>
        <v>0</v>
      </c>
      <c r="H94" s="34">
        <f t="shared" si="19"/>
        <v>0</v>
      </c>
      <c r="I94" s="34">
        <f t="shared" si="19"/>
        <v>0</v>
      </c>
      <c r="J94" s="34">
        <f t="shared" si="19"/>
        <v>0</v>
      </c>
      <c r="K94" s="34">
        <f t="shared" si="19"/>
        <v>0</v>
      </c>
      <c r="L94" s="34">
        <f t="shared" si="19"/>
        <v>0</v>
      </c>
      <c r="M94" s="34">
        <f t="shared" si="19"/>
        <v>0</v>
      </c>
      <c r="N94" s="34">
        <f t="shared" si="19"/>
        <v>0</v>
      </c>
      <c r="O94" s="67">
        <f t="shared" si="3"/>
        <v>0</v>
      </c>
      <c r="P94" s="54"/>
      <c r="Q94" s="55"/>
    </row>
    <row r="95" spans="2:17" s="2" customFormat="1" ht="15.75" customHeight="1" thickBot="1">
      <c r="B95" s="14" t="s">
        <v>32</v>
      </c>
      <c r="C95" s="34">
        <f>+C47</f>
        <v>16</v>
      </c>
      <c r="D95" s="34">
        <f aca="true" t="shared" si="20" ref="D95:N95">+D47</f>
        <v>16</v>
      </c>
      <c r="E95" s="34">
        <f t="shared" si="20"/>
        <v>16</v>
      </c>
      <c r="F95" s="34">
        <f t="shared" si="20"/>
        <v>16</v>
      </c>
      <c r="G95" s="34">
        <f t="shared" si="20"/>
        <v>16</v>
      </c>
      <c r="H95" s="34">
        <f t="shared" si="20"/>
        <v>16</v>
      </c>
      <c r="I95" s="34">
        <f t="shared" si="20"/>
        <v>16</v>
      </c>
      <c r="J95" s="34">
        <f t="shared" si="20"/>
        <v>16</v>
      </c>
      <c r="K95" s="34">
        <f t="shared" si="20"/>
        <v>16</v>
      </c>
      <c r="L95" s="34">
        <f t="shared" si="20"/>
        <v>16</v>
      </c>
      <c r="M95" s="34">
        <f t="shared" si="20"/>
        <v>16</v>
      </c>
      <c r="N95" s="34">
        <f t="shared" si="20"/>
        <v>16</v>
      </c>
      <c r="O95" s="67">
        <f t="shared" si="3"/>
        <v>192</v>
      </c>
      <c r="P95" s="54"/>
      <c r="Q95" s="55"/>
    </row>
    <row r="96" spans="2:17" s="2" customFormat="1" ht="15.75" customHeight="1" thickBot="1">
      <c r="B96" s="14" t="s">
        <v>33</v>
      </c>
      <c r="C96" s="34">
        <f>+C48</f>
        <v>16</v>
      </c>
      <c r="D96" s="34">
        <f aca="true" t="shared" si="21" ref="D96:N96">+D48</f>
        <v>16</v>
      </c>
      <c r="E96" s="34">
        <f t="shared" si="21"/>
        <v>16</v>
      </c>
      <c r="F96" s="34">
        <f t="shared" si="21"/>
        <v>16</v>
      </c>
      <c r="G96" s="34">
        <f t="shared" si="21"/>
        <v>16</v>
      </c>
      <c r="H96" s="34">
        <f t="shared" si="21"/>
        <v>16</v>
      </c>
      <c r="I96" s="34">
        <f t="shared" si="21"/>
        <v>16</v>
      </c>
      <c r="J96" s="34">
        <f t="shared" si="21"/>
        <v>16</v>
      </c>
      <c r="K96" s="34">
        <f t="shared" si="21"/>
        <v>16</v>
      </c>
      <c r="L96" s="34">
        <f t="shared" si="21"/>
        <v>16</v>
      </c>
      <c r="M96" s="34">
        <f t="shared" si="21"/>
        <v>16</v>
      </c>
      <c r="N96" s="34">
        <f t="shared" si="21"/>
        <v>16</v>
      </c>
      <c r="O96" s="67">
        <f t="shared" si="3"/>
        <v>192</v>
      </c>
      <c r="P96" s="54"/>
      <c r="Q96" s="55"/>
    </row>
    <row r="97" spans="2:17" s="2" customFormat="1" ht="15.75" customHeight="1" thickBot="1">
      <c r="B97" s="14" t="s">
        <v>37</v>
      </c>
      <c r="C97" s="34">
        <f>+C49</f>
        <v>4</v>
      </c>
      <c r="D97" s="34">
        <f aca="true" t="shared" si="22" ref="D97:N97">+D49</f>
        <v>4</v>
      </c>
      <c r="E97" s="34">
        <f t="shared" si="22"/>
        <v>4</v>
      </c>
      <c r="F97" s="34">
        <f t="shared" si="22"/>
        <v>4</v>
      </c>
      <c r="G97" s="34">
        <f t="shared" si="22"/>
        <v>4</v>
      </c>
      <c r="H97" s="34">
        <f t="shared" si="22"/>
        <v>4</v>
      </c>
      <c r="I97" s="34">
        <f t="shared" si="22"/>
        <v>4</v>
      </c>
      <c r="J97" s="34">
        <f t="shared" si="22"/>
        <v>4</v>
      </c>
      <c r="K97" s="34">
        <f t="shared" si="22"/>
        <v>4</v>
      </c>
      <c r="L97" s="34">
        <f t="shared" si="22"/>
        <v>4</v>
      </c>
      <c r="M97" s="34">
        <f t="shared" si="22"/>
        <v>4</v>
      </c>
      <c r="N97" s="34">
        <f t="shared" si="22"/>
        <v>4</v>
      </c>
      <c r="O97" s="67">
        <f t="shared" si="3"/>
        <v>48</v>
      </c>
      <c r="P97" s="54"/>
      <c r="Q97" s="55"/>
    </row>
    <row r="98" spans="2:17" s="2" customFormat="1" ht="30.75" thickBot="1">
      <c r="B98" s="18" t="s">
        <v>38</v>
      </c>
      <c r="C98" s="34"/>
      <c r="D98" s="34"/>
      <c r="E98" s="34"/>
      <c r="F98" s="34"/>
      <c r="G98" s="34"/>
      <c r="H98" s="34"/>
      <c r="I98" s="34"/>
      <c r="J98" s="34"/>
      <c r="K98" s="34"/>
      <c r="L98" s="34"/>
      <c r="M98" s="34"/>
      <c r="N98" s="34"/>
      <c r="O98" s="67">
        <f t="shared" si="3"/>
        <v>0</v>
      </c>
      <c r="P98" s="54"/>
      <c r="Q98" s="55"/>
    </row>
    <row r="99" spans="2:17" s="2" customFormat="1" ht="15.75" customHeight="1" thickBot="1">
      <c r="B99" s="14" t="s">
        <v>39</v>
      </c>
      <c r="C99" s="34"/>
      <c r="D99" s="34"/>
      <c r="E99" s="34"/>
      <c r="F99" s="34"/>
      <c r="G99" s="34"/>
      <c r="H99" s="34"/>
      <c r="I99" s="34"/>
      <c r="J99" s="34"/>
      <c r="K99" s="34"/>
      <c r="L99" s="34"/>
      <c r="M99" s="34"/>
      <c r="N99" s="34"/>
      <c r="O99" s="67">
        <f t="shared" si="3"/>
        <v>0</v>
      </c>
      <c r="P99" s="54"/>
      <c r="Q99" s="55"/>
    </row>
    <row r="100" spans="2:17" s="2" customFormat="1" ht="15.75" customHeight="1" thickBot="1">
      <c r="B100" s="14" t="s">
        <v>40</v>
      </c>
      <c r="C100" s="34"/>
      <c r="D100" s="34"/>
      <c r="E100" s="34"/>
      <c r="F100" s="34"/>
      <c r="G100" s="34"/>
      <c r="H100" s="34"/>
      <c r="I100" s="34"/>
      <c r="J100" s="34"/>
      <c r="K100" s="34"/>
      <c r="L100" s="34"/>
      <c r="M100" s="34"/>
      <c r="N100" s="34"/>
      <c r="O100" s="67">
        <f t="shared" si="3"/>
        <v>0</v>
      </c>
      <c r="P100" s="54"/>
      <c r="Q100" s="55"/>
    </row>
    <row r="101" spans="2:17" s="2" customFormat="1" ht="15.75" customHeight="1" thickBot="1">
      <c r="B101" s="14" t="s">
        <v>41</v>
      </c>
      <c r="C101" s="34"/>
      <c r="D101" s="34"/>
      <c r="E101" s="34"/>
      <c r="F101" s="34"/>
      <c r="G101" s="34"/>
      <c r="H101" s="34"/>
      <c r="I101" s="34"/>
      <c r="J101" s="34"/>
      <c r="K101" s="34"/>
      <c r="L101" s="34"/>
      <c r="M101" s="34"/>
      <c r="N101" s="34"/>
      <c r="O101" s="67">
        <f t="shared" si="3"/>
        <v>0</v>
      </c>
      <c r="P101" s="54"/>
      <c r="Q101" s="55"/>
    </row>
    <row r="102" spans="2:17" s="2" customFormat="1" ht="45.75" thickBot="1">
      <c r="B102" s="18" t="s">
        <v>42</v>
      </c>
      <c r="C102" s="34"/>
      <c r="D102" s="34"/>
      <c r="E102" s="34"/>
      <c r="F102" s="34"/>
      <c r="G102" s="34"/>
      <c r="H102" s="34"/>
      <c r="I102" s="34"/>
      <c r="J102" s="34"/>
      <c r="K102" s="34"/>
      <c r="L102" s="34"/>
      <c r="M102" s="34"/>
      <c r="N102" s="34"/>
      <c r="O102" s="67">
        <f t="shared" si="3"/>
        <v>0</v>
      </c>
      <c r="P102" s="54"/>
      <c r="Q102" s="55"/>
    </row>
    <row r="103" spans="2:17" s="2" customFormat="1" ht="45.75" thickBot="1">
      <c r="B103" s="18" t="s">
        <v>44</v>
      </c>
      <c r="C103" s="34"/>
      <c r="D103" s="34"/>
      <c r="E103" s="34"/>
      <c r="F103" s="34"/>
      <c r="G103" s="34"/>
      <c r="H103" s="34"/>
      <c r="I103" s="34"/>
      <c r="J103" s="34"/>
      <c r="K103" s="34"/>
      <c r="L103" s="34"/>
      <c r="M103" s="34"/>
      <c r="N103" s="34"/>
      <c r="O103" s="67">
        <f t="shared" si="3"/>
        <v>0</v>
      </c>
      <c r="P103" s="54"/>
      <c r="Q103" s="55"/>
    </row>
    <row r="104" spans="2:17" s="2" customFormat="1" ht="60.75" thickBot="1">
      <c r="B104" s="18" t="s">
        <v>46</v>
      </c>
      <c r="C104" s="34"/>
      <c r="D104" s="34"/>
      <c r="E104" s="34"/>
      <c r="F104" s="34"/>
      <c r="G104" s="34"/>
      <c r="H104" s="34"/>
      <c r="I104" s="34"/>
      <c r="J104" s="34"/>
      <c r="K104" s="34"/>
      <c r="L104" s="34"/>
      <c r="M104" s="34"/>
      <c r="N104" s="34"/>
      <c r="O104" s="68">
        <f t="shared" si="3"/>
        <v>0</v>
      </c>
      <c r="P104" s="54"/>
      <c r="Q104" s="55"/>
    </row>
    <row r="105" spans="2:17" s="3" customFormat="1" ht="12.75" customHeight="1" thickBot="1">
      <c r="B105" s="4" t="s">
        <v>0</v>
      </c>
      <c r="C105" s="70">
        <f>SUM(C72:C104)</f>
        <v>146</v>
      </c>
      <c r="D105" s="70">
        <f aca="true" t="shared" si="23" ref="D105:N105">SUM(D72:D104)</f>
        <v>105.33333333333333</v>
      </c>
      <c r="E105" s="70">
        <f t="shared" si="23"/>
        <v>128.66666666666669</v>
      </c>
      <c r="F105" s="70">
        <f t="shared" si="23"/>
        <v>124.66666666666667</v>
      </c>
      <c r="G105" s="70">
        <f t="shared" si="23"/>
        <v>128.33333333333334</v>
      </c>
      <c r="H105" s="70">
        <f t="shared" si="23"/>
        <v>109</v>
      </c>
      <c r="I105" s="70">
        <f t="shared" si="23"/>
        <v>114</v>
      </c>
      <c r="J105" s="70">
        <f t="shared" si="23"/>
        <v>131</v>
      </c>
      <c r="K105" s="70">
        <f t="shared" si="23"/>
        <v>164.33333333333334</v>
      </c>
      <c r="L105" s="70">
        <f t="shared" si="23"/>
        <v>158.66666666666669</v>
      </c>
      <c r="M105" s="70">
        <f t="shared" si="23"/>
        <v>90</v>
      </c>
      <c r="N105" s="70">
        <f t="shared" si="23"/>
        <v>100</v>
      </c>
      <c r="O105" s="69">
        <f>SUM(O72:O104)</f>
        <v>1500</v>
      </c>
      <c r="P105" s="8" t="s">
        <v>56</v>
      </c>
      <c r="Q105" s="56">
        <v>1500</v>
      </c>
    </row>
    <row r="106" spans="2:17" s="3" customFormat="1" ht="12.75" customHeight="1" thickBot="1">
      <c r="B106" s="5"/>
      <c r="C106" s="6"/>
      <c r="D106" s="6"/>
      <c r="E106" s="6"/>
      <c r="F106" s="6"/>
      <c r="G106" s="6"/>
      <c r="H106" s="6"/>
      <c r="I106" s="6"/>
      <c r="J106" s="6"/>
      <c r="K106" s="6"/>
      <c r="L106" s="6"/>
      <c r="M106" s="6"/>
      <c r="N106" s="6"/>
      <c r="O106" s="21">
        <f>SUM(C105:N105)-O105</f>
        <v>0</v>
      </c>
      <c r="P106" s="57" t="s">
        <v>55</v>
      </c>
      <c r="Q106" s="73">
        <f>SUM(Q105-O105)</f>
        <v>0</v>
      </c>
    </row>
    <row r="107" spans="16:17" ht="13.5" thickBot="1">
      <c r="P107" s="57"/>
      <c r="Q107" s="58"/>
    </row>
    <row r="108" spans="2:17" s="2" customFormat="1" ht="15.75" customHeight="1" thickBot="1">
      <c r="B108" s="76" t="s">
        <v>14</v>
      </c>
      <c r="C108" s="15" t="s">
        <v>4</v>
      </c>
      <c r="D108" s="16" t="s">
        <v>5</v>
      </c>
      <c r="E108" s="16" t="s">
        <v>6</v>
      </c>
      <c r="F108" s="16" t="s">
        <v>7</v>
      </c>
      <c r="G108" s="16" t="s">
        <v>8</v>
      </c>
      <c r="H108" s="16" t="s">
        <v>10</v>
      </c>
      <c r="I108" s="16" t="s">
        <v>11</v>
      </c>
      <c r="J108" s="16" t="s">
        <v>9</v>
      </c>
      <c r="K108" s="16" t="s">
        <v>12</v>
      </c>
      <c r="L108" s="16" t="s">
        <v>1</v>
      </c>
      <c r="M108" s="16" t="s">
        <v>2</v>
      </c>
      <c r="N108" s="17" t="s">
        <v>3</v>
      </c>
      <c r="O108" s="53" t="s">
        <v>48</v>
      </c>
      <c r="P108" s="54"/>
      <c r="Q108" s="55"/>
    </row>
    <row r="109" spans="2:17" s="2" customFormat="1" ht="15.75" customHeight="1" thickBot="1">
      <c r="B109" s="13" t="s">
        <v>16</v>
      </c>
      <c r="C109" s="43" t="s">
        <v>30</v>
      </c>
      <c r="D109" s="44" t="s">
        <v>30</v>
      </c>
      <c r="E109" s="44" t="s">
        <v>30</v>
      </c>
      <c r="F109" s="44" t="s">
        <v>30</v>
      </c>
      <c r="G109" s="44" t="s">
        <v>30</v>
      </c>
      <c r="H109" s="44" t="s">
        <v>30</v>
      </c>
      <c r="I109" s="44" t="s">
        <v>30</v>
      </c>
      <c r="J109" s="44" t="s">
        <v>30</v>
      </c>
      <c r="K109" s="44" t="s">
        <v>30</v>
      </c>
      <c r="L109" s="44" t="s">
        <v>30</v>
      </c>
      <c r="M109" s="44" t="s">
        <v>30</v>
      </c>
      <c r="N109" s="45" t="s">
        <v>30</v>
      </c>
      <c r="O109" s="65" t="s">
        <v>49</v>
      </c>
      <c r="P109" s="54"/>
      <c r="Q109" s="55"/>
    </row>
    <row r="110" spans="2:17" s="2" customFormat="1" ht="15.75" customHeight="1" thickBot="1">
      <c r="B110" s="14" t="s">
        <v>17</v>
      </c>
      <c r="C110" s="34">
        <v>0</v>
      </c>
      <c r="D110" s="34">
        <v>0</v>
      </c>
      <c r="E110" s="34">
        <v>0</v>
      </c>
      <c r="F110" s="34">
        <v>0</v>
      </c>
      <c r="G110" s="34">
        <v>0</v>
      </c>
      <c r="H110" s="34">
        <v>0</v>
      </c>
      <c r="I110" s="34">
        <v>0</v>
      </c>
      <c r="J110" s="34">
        <v>0</v>
      </c>
      <c r="K110" s="34">
        <v>0</v>
      </c>
      <c r="L110" s="34">
        <v>0</v>
      </c>
      <c r="M110" s="34">
        <v>0</v>
      </c>
      <c r="N110" s="34">
        <v>0</v>
      </c>
      <c r="O110" s="66">
        <f>SUM(C110:N110)</f>
        <v>0</v>
      </c>
      <c r="P110" s="54"/>
      <c r="Q110" s="55"/>
    </row>
    <row r="111" spans="2:17" s="2" customFormat="1" ht="15.75" customHeight="1" thickBot="1">
      <c r="B111" s="14" t="s">
        <v>18</v>
      </c>
      <c r="C111" s="34">
        <v>20</v>
      </c>
      <c r="D111" s="34">
        <v>20</v>
      </c>
      <c r="E111" s="34">
        <v>40</v>
      </c>
      <c r="F111" s="34">
        <v>40</v>
      </c>
      <c r="G111" s="34">
        <v>40</v>
      </c>
      <c r="H111" s="34">
        <v>40</v>
      </c>
      <c r="I111" s="34">
        <v>5</v>
      </c>
      <c r="J111" s="34">
        <v>5</v>
      </c>
      <c r="K111" s="34">
        <v>5</v>
      </c>
      <c r="L111" s="34">
        <v>5</v>
      </c>
      <c r="M111" s="34">
        <f>SUM(M25/2)</f>
        <v>0</v>
      </c>
      <c r="N111" s="34"/>
      <c r="O111" s="67">
        <f aca="true" t="shared" si="24" ref="O111:O142">SUM(C111:N111)</f>
        <v>220</v>
      </c>
      <c r="P111" s="54"/>
      <c r="Q111" s="55"/>
    </row>
    <row r="112" spans="2:17" s="2" customFormat="1" ht="15.75" customHeight="1" thickBot="1">
      <c r="B112" s="14" t="s">
        <v>19</v>
      </c>
      <c r="C112" s="34">
        <f>SUM(C26/3)</f>
        <v>0</v>
      </c>
      <c r="D112" s="34">
        <f>SUM(D26/3)</f>
        <v>0</v>
      </c>
      <c r="E112" s="34">
        <v>20</v>
      </c>
      <c r="F112" s="34">
        <v>30</v>
      </c>
      <c r="G112" s="34">
        <f>SUM(G26/3)</f>
        <v>40</v>
      </c>
      <c r="H112" s="34">
        <f>SUM(H26/3)</f>
        <v>40</v>
      </c>
      <c r="I112" s="34">
        <f>SUM(I26/3)</f>
        <v>40</v>
      </c>
      <c r="J112" s="34">
        <v>30</v>
      </c>
      <c r="K112" s="34">
        <v>25</v>
      </c>
      <c r="L112" s="34">
        <v>5</v>
      </c>
      <c r="M112" s="34">
        <v>5</v>
      </c>
      <c r="N112" s="34">
        <v>1</v>
      </c>
      <c r="O112" s="67">
        <f t="shared" si="24"/>
        <v>236</v>
      </c>
      <c r="P112" s="54"/>
      <c r="Q112" s="55"/>
    </row>
    <row r="113" spans="2:17" s="2" customFormat="1" ht="15.75" customHeight="1" thickBot="1">
      <c r="B113" s="14" t="s">
        <v>20</v>
      </c>
      <c r="C113" s="34">
        <f>SUM(C27/2)</f>
        <v>0</v>
      </c>
      <c r="D113" s="34">
        <f aca="true" t="shared" si="25" ref="D113:N113">SUM(D27/2)</f>
        <v>0</v>
      </c>
      <c r="E113" s="34">
        <f t="shared" si="25"/>
        <v>0</v>
      </c>
      <c r="F113" s="34">
        <f t="shared" si="25"/>
        <v>10</v>
      </c>
      <c r="G113" s="34">
        <f t="shared" si="25"/>
        <v>20</v>
      </c>
      <c r="H113" s="34">
        <f t="shared" si="25"/>
        <v>30</v>
      </c>
      <c r="I113" s="34">
        <f t="shared" si="25"/>
        <v>40</v>
      </c>
      <c r="J113" s="34">
        <f t="shared" si="25"/>
        <v>60</v>
      </c>
      <c r="K113" s="34">
        <f t="shared" si="25"/>
        <v>60</v>
      </c>
      <c r="L113" s="34">
        <f t="shared" si="25"/>
        <v>30</v>
      </c>
      <c r="M113" s="34">
        <f t="shared" si="25"/>
        <v>10</v>
      </c>
      <c r="N113" s="34">
        <f t="shared" si="25"/>
        <v>10</v>
      </c>
      <c r="O113" s="67">
        <f t="shared" si="24"/>
        <v>270</v>
      </c>
      <c r="P113" s="54"/>
      <c r="Q113" s="55"/>
    </row>
    <row r="114" spans="2:17" s="2" customFormat="1" ht="75.75" thickBot="1">
      <c r="B114" s="18" t="s">
        <v>47</v>
      </c>
      <c r="C114" s="34">
        <v>1</v>
      </c>
      <c r="D114" s="34">
        <v>1</v>
      </c>
      <c r="E114" s="34">
        <v>1</v>
      </c>
      <c r="F114" s="34">
        <v>1</v>
      </c>
      <c r="G114" s="34">
        <v>1</v>
      </c>
      <c r="H114" s="34">
        <v>1</v>
      </c>
      <c r="I114" s="34">
        <v>1</v>
      </c>
      <c r="J114" s="34">
        <v>1</v>
      </c>
      <c r="K114" s="34">
        <v>1</v>
      </c>
      <c r="L114" s="34">
        <v>1</v>
      </c>
      <c r="M114" s="34">
        <v>1</v>
      </c>
      <c r="N114" s="34">
        <v>1</v>
      </c>
      <c r="O114" s="67">
        <f t="shared" si="24"/>
        <v>12</v>
      </c>
      <c r="P114" s="54"/>
      <c r="Q114" s="55"/>
    </row>
    <row r="115" spans="2:17" s="2" customFormat="1" ht="15.75" customHeight="1" thickBot="1">
      <c r="B115" s="14" t="s">
        <v>43</v>
      </c>
      <c r="C115" s="34">
        <f>+C29</f>
        <v>2</v>
      </c>
      <c r="D115" s="34">
        <f aca="true" t="shared" si="26" ref="D115:N115">+D29</f>
        <v>2</v>
      </c>
      <c r="E115" s="34">
        <f t="shared" si="26"/>
        <v>2</v>
      </c>
      <c r="F115" s="34">
        <f t="shared" si="26"/>
        <v>2</v>
      </c>
      <c r="G115" s="34">
        <f t="shared" si="26"/>
        <v>2</v>
      </c>
      <c r="H115" s="34">
        <f t="shared" si="26"/>
        <v>2</v>
      </c>
      <c r="I115" s="34">
        <f t="shared" si="26"/>
        <v>2</v>
      </c>
      <c r="J115" s="34">
        <f t="shared" si="26"/>
        <v>4</v>
      </c>
      <c r="K115" s="34">
        <f t="shared" si="26"/>
        <v>4</v>
      </c>
      <c r="L115" s="34">
        <f t="shared" si="26"/>
        <v>2</v>
      </c>
      <c r="M115" s="34">
        <f t="shared" si="26"/>
        <v>2</v>
      </c>
      <c r="N115" s="34">
        <f t="shared" si="26"/>
        <v>2</v>
      </c>
      <c r="O115" s="67">
        <f t="shared" si="24"/>
        <v>28</v>
      </c>
      <c r="P115" s="54"/>
      <c r="Q115" s="55"/>
    </row>
    <row r="116" spans="2:17" s="2" customFormat="1" ht="15.75" customHeight="1" thickBot="1">
      <c r="B116" s="13" t="s">
        <v>21</v>
      </c>
      <c r="C116" s="34">
        <f aca="true" t="shared" si="27" ref="C116:N116">SUM(C30/3)</f>
        <v>0</v>
      </c>
      <c r="D116" s="34">
        <f t="shared" si="27"/>
        <v>0</v>
      </c>
      <c r="E116" s="34">
        <f t="shared" si="27"/>
        <v>0</v>
      </c>
      <c r="F116" s="34">
        <f t="shared" si="27"/>
        <v>0</v>
      </c>
      <c r="G116" s="34">
        <f t="shared" si="27"/>
        <v>0</v>
      </c>
      <c r="H116" s="34">
        <f t="shared" si="27"/>
        <v>0</v>
      </c>
      <c r="I116" s="34">
        <f t="shared" si="27"/>
        <v>0</v>
      </c>
      <c r="J116" s="34">
        <f t="shared" si="27"/>
        <v>0</v>
      </c>
      <c r="K116" s="34">
        <f t="shared" si="27"/>
        <v>0</v>
      </c>
      <c r="L116" s="34">
        <f t="shared" si="27"/>
        <v>0</v>
      </c>
      <c r="M116" s="34">
        <f t="shared" si="27"/>
        <v>0</v>
      </c>
      <c r="N116" s="34">
        <f t="shared" si="27"/>
        <v>0</v>
      </c>
      <c r="O116" s="67">
        <f t="shared" si="24"/>
        <v>0</v>
      </c>
      <c r="P116" s="54"/>
      <c r="Q116" s="55"/>
    </row>
    <row r="117" spans="2:17" s="2" customFormat="1" ht="15.75" customHeight="1" thickBot="1">
      <c r="B117" s="14" t="s">
        <v>22</v>
      </c>
      <c r="C117" s="34"/>
      <c r="D117" s="34"/>
      <c r="E117" s="34"/>
      <c r="F117" s="34"/>
      <c r="G117" s="34"/>
      <c r="H117" s="34"/>
      <c r="I117" s="34"/>
      <c r="J117" s="34"/>
      <c r="K117" s="34"/>
      <c r="L117" s="34"/>
      <c r="M117" s="34"/>
      <c r="N117" s="34"/>
      <c r="O117" s="67">
        <f t="shared" si="24"/>
        <v>0</v>
      </c>
      <c r="P117" s="54"/>
      <c r="Q117" s="55"/>
    </row>
    <row r="118" spans="2:17" s="2" customFormat="1" ht="15.75" customHeight="1" thickBot="1">
      <c r="B118" s="14" t="s">
        <v>23</v>
      </c>
      <c r="C118" s="34"/>
      <c r="D118" s="34"/>
      <c r="E118" s="34"/>
      <c r="F118" s="34"/>
      <c r="G118" s="34"/>
      <c r="H118" s="34"/>
      <c r="I118" s="34"/>
      <c r="J118" s="34"/>
      <c r="K118" s="34"/>
      <c r="L118" s="34"/>
      <c r="M118" s="34"/>
      <c r="N118" s="34"/>
      <c r="O118" s="67">
        <f t="shared" si="24"/>
        <v>0</v>
      </c>
      <c r="P118" s="54"/>
      <c r="Q118" s="55"/>
    </row>
    <row r="119" spans="2:17" s="2" customFormat="1" ht="15.75" customHeight="1" thickBot="1">
      <c r="B119" s="14" t="s">
        <v>43</v>
      </c>
      <c r="C119" s="34"/>
      <c r="D119" s="34"/>
      <c r="E119" s="34"/>
      <c r="F119" s="34"/>
      <c r="G119" s="34"/>
      <c r="H119" s="34"/>
      <c r="I119" s="34"/>
      <c r="J119" s="34"/>
      <c r="K119" s="34"/>
      <c r="L119" s="34"/>
      <c r="M119" s="34"/>
      <c r="N119" s="34"/>
      <c r="O119" s="67">
        <f t="shared" si="24"/>
        <v>0</v>
      </c>
      <c r="P119" s="54"/>
      <c r="Q119" s="55"/>
    </row>
    <row r="120" spans="2:17" s="2" customFormat="1" ht="15.75" customHeight="1" thickBot="1">
      <c r="B120" s="13" t="s">
        <v>26</v>
      </c>
      <c r="C120" s="34">
        <f aca="true" t="shared" si="28" ref="C120:N120">SUM(C34/3)</f>
        <v>0</v>
      </c>
      <c r="D120" s="34">
        <f t="shared" si="28"/>
        <v>0</v>
      </c>
      <c r="E120" s="34">
        <f t="shared" si="28"/>
        <v>0</v>
      </c>
      <c r="F120" s="34">
        <f t="shared" si="28"/>
        <v>0</v>
      </c>
      <c r="G120" s="34">
        <f t="shared" si="28"/>
        <v>0</v>
      </c>
      <c r="H120" s="34">
        <f t="shared" si="28"/>
        <v>0</v>
      </c>
      <c r="I120" s="34">
        <f t="shared" si="28"/>
        <v>0</v>
      </c>
      <c r="J120" s="34">
        <f t="shared" si="28"/>
        <v>0</v>
      </c>
      <c r="K120" s="34">
        <f t="shared" si="28"/>
        <v>0</v>
      </c>
      <c r="L120" s="34">
        <f t="shared" si="28"/>
        <v>0</v>
      </c>
      <c r="M120" s="34">
        <f t="shared" si="28"/>
        <v>0</v>
      </c>
      <c r="N120" s="34">
        <f t="shared" si="28"/>
        <v>0</v>
      </c>
      <c r="O120" s="67">
        <f t="shared" si="24"/>
        <v>0</v>
      </c>
      <c r="P120" s="54"/>
      <c r="Q120" s="55"/>
    </row>
    <row r="121" spans="2:17" s="2" customFormat="1" ht="30" customHeight="1" thickBot="1">
      <c r="B121" s="18" t="s">
        <v>35</v>
      </c>
      <c r="C121" s="34"/>
      <c r="D121" s="34"/>
      <c r="E121" s="34"/>
      <c r="F121" s="34"/>
      <c r="G121" s="34"/>
      <c r="H121" s="34"/>
      <c r="I121" s="34"/>
      <c r="J121" s="34"/>
      <c r="K121" s="34"/>
      <c r="L121" s="34"/>
      <c r="M121" s="34"/>
      <c r="N121" s="34"/>
      <c r="O121" s="67">
        <f t="shared" si="24"/>
        <v>0</v>
      </c>
      <c r="P121" s="54"/>
      <c r="Q121" s="55"/>
    </row>
    <row r="122" spans="2:17" s="2" customFormat="1" ht="30" customHeight="1" thickBot="1">
      <c r="B122" s="18" t="s">
        <v>36</v>
      </c>
      <c r="C122" s="34"/>
      <c r="D122" s="34"/>
      <c r="E122" s="34"/>
      <c r="F122" s="34"/>
      <c r="G122" s="34"/>
      <c r="H122" s="34"/>
      <c r="I122" s="34"/>
      <c r="J122" s="34"/>
      <c r="K122" s="34"/>
      <c r="L122" s="34"/>
      <c r="M122" s="34"/>
      <c r="N122" s="34"/>
      <c r="O122" s="67">
        <f t="shared" si="24"/>
        <v>0</v>
      </c>
      <c r="P122" s="54"/>
      <c r="Q122" s="55"/>
    </row>
    <row r="123" spans="2:17" s="2" customFormat="1" ht="30.75" thickBot="1">
      <c r="B123" s="18" t="s">
        <v>50</v>
      </c>
      <c r="C123" s="34"/>
      <c r="D123" s="34"/>
      <c r="E123" s="34"/>
      <c r="F123" s="34"/>
      <c r="G123" s="34"/>
      <c r="H123" s="34"/>
      <c r="I123" s="34"/>
      <c r="J123" s="34"/>
      <c r="K123" s="34"/>
      <c r="L123" s="34"/>
      <c r="M123" s="34"/>
      <c r="N123" s="34"/>
      <c r="O123" s="67">
        <f t="shared" si="24"/>
        <v>0</v>
      </c>
      <c r="P123" s="54"/>
      <c r="Q123" s="55"/>
    </row>
    <row r="124" spans="2:17" s="2" customFormat="1" ht="15.75" customHeight="1" thickBot="1">
      <c r="B124" s="14" t="s">
        <v>27</v>
      </c>
      <c r="C124" s="34"/>
      <c r="D124" s="34"/>
      <c r="E124" s="34"/>
      <c r="F124" s="34"/>
      <c r="G124" s="34"/>
      <c r="H124" s="34"/>
      <c r="I124" s="34"/>
      <c r="J124" s="34"/>
      <c r="K124" s="34"/>
      <c r="L124" s="34"/>
      <c r="M124" s="34"/>
      <c r="N124" s="34"/>
      <c r="O124" s="67">
        <f t="shared" si="24"/>
        <v>0</v>
      </c>
      <c r="P124" s="54"/>
      <c r="Q124" s="55"/>
    </row>
    <row r="125" spans="2:17" s="2" customFormat="1" ht="15.75" customHeight="1" thickBot="1">
      <c r="B125" s="14" t="s">
        <v>28</v>
      </c>
      <c r="C125" s="34"/>
      <c r="D125" s="34"/>
      <c r="E125" s="34"/>
      <c r="F125" s="34"/>
      <c r="G125" s="34"/>
      <c r="H125" s="34"/>
      <c r="I125" s="34"/>
      <c r="J125" s="34"/>
      <c r="K125" s="34"/>
      <c r="L125" s="34"/>
      <c r="M125" s="34"/>
      <c r="N125" s="34"/>
      <c r="O125" s="67">
        <f t="shared" si="24"/>
        <v>0</v>
      </c>
      <c r="P125" s="54"/>
      <c r="Q125" s="55"/>
    </row>
    <row r="126" spans="2:17" s="2" customFormat="1" ht="15.75" customHeight="1" thickBot="1">
      <c r="B126" s="14" t="s">
        <v>24</v>
      </c>
      <c r="C126" s="34">
        <f aca="true" t="shared" si="29" ref="C126:N126">SUM(C40/3)</f>
        <v>0</v>
      </c>
      <c r="D126" s="34">
        <f t="shared" si="29"/>
        <v>0</v>
      </c>
      <c r="E126" s="34">
        <f t="shared" si="29"/>
        <v>0</v>
      </c>
      <c r="F126" s="34">
        <f t="shared" si="29"/>
        <v>1.3333333333333333</v>
      </c>
      <c r="G126" s="34">
        <f t="shared" si="29"/>
        <v>2</v>
      </c>
      <c r="H126" s="34">
        <f t="shared" si="29"/>
        <v>4</v>
      </c>
      <c r="I126" s="34">
        <f t="shared" si="29"/>
        <v>4</v>
      </c>
      <c r="J126" s="34">
        <f t="shared" si="29"/>
        <v>5.333333333333333</v>
      </c>
      <c r="K126" s="34">
        <f t="shared" si="29"/>
        <v>12</v>
      </c>
      <c r="L126" s="34">
        <f t="shared" si="29"/>
        <v>4</v>
      </c>
      <c r="M126" s="34">
        <f t="shared" si="29"/>
        <v>0.6666666666666666</v>
      </c>
      <c r="N126" s="34">
        <f t="shared" si="29"/>
        <v>0.6666666666666666</v>
      </c>
      <c r="O126" s="67">
        <f t="shared" si="24"/>
        <v>33.99999999999999</v>
      </c>
      <c r="P126" s="54"/>
      <c r="Q126" s="55"/>
    </row>
    <row r="127" spans="2:17" s="2" customFormat="1" ht="15.75" customHeight="1" thickBot="1">
      <c r="B127" s="14" t="s">
        <v>25</v>
      </c>
      <c r="C127" s="34">
        <f aca="true" t="shared" si="30" ref="C127:N127">SUM(C41/3)</f>
        <v>0</v>
      </c>
      <c r="D127" s="34">
        <f t="shared" si="30"/>
        <v>0</v>
      </c>
      <c r="E127" s="34">
        <f t="shared" si="30"/>
        <v>0</v>
      </c>
      <c r="F127" s="34">
        <f t="shared" si="30"/>
        <v>0.6666666666666666</v>
      </c>
      <c r="G127" s="34">
        <f t="shared" si="30"/>
        <v>0.6666666666666666</v>
      </c>
      <c r="H127" s="34">
        <f t="shared" si="30"/>
        <v>1.3333333333333333</v>
      </c>
      <c r="I127" s="34">
        <f t="shared" si="30"/>
        <v>1.3333333333333333</v>
      </c>
      <c r="J127" s="34">
        <f t="shared" si="30"/>
        <v>2</v>
      </c>
      <c r="K127" s="34">
        <f t="shared" si="30"/>
        <v>2</v>
      </c>
      <c r="L127" s="34">
        <f t="shared" si="30"/>
        <v>1.3333333333333333</v>
      </c>
      <c r="M127" s="34">
        <f t="shared" si="30"/>
        <v>0.6666666666666666</v>
      </c>
      <c r="N127" s="34">
        <f t="shared" si="30"/>
        <v>0.6666666666666666</v>
      </c>
      <c r="O127" s="67">
        <f t="shared" si="24"/>
        <v>10.666666666666666</v>
      </c>
      <c r="P127" s="54"/>
      <c r="Q127" s="55"/>
    </row>
    <row r="128" spans="2:17" s="2" customFormat="1" ht="15.75" customHeight="1" thickBot="1">
      <c r="B128" s="14" t="s">
        <v>29</v>
      </c>
      <c r="C128" s="34"/>
      <c r="D128" s="34"/>
      <c r="E128" s="34"/>
      <c r="F128" s="34"/>
      <c r="G128" s="34"/>
      <c r="H128" s="34"/>
      <c r="I128" s="34"/>
      <c r="J128" s="34"/>
      <c r="K128" s="34"/>
      <c r="L128" s="34"/>
      <c r="M128" s="34"/>
      <c r="N128" s="34"/>
      <c r="O128" s="67">
        <f t="shared" si="24"/>
        <v>0</v>
      </c>
      <c r="P128" s="54"/>
      <c r="Q128" s="55"/>
    </row>
    <row r="129" spans="2:17" s="2" customFormat="1" ht="15.75" customHeight="1" thickBot="1">
      <c r="B129" s="14" t="s">
        <v>43</v>
      </c>
      <c r="C129" s="34"/>
      <c r="D129" s="34"/>
      <c r="E129" s="34"/>
      <c r="F129" s="34"/>
      <c r="G129" s="34"/>
      <c r="H129" s="34"/>
      <c r="I129" s="34"/>
      <c r="J129" s="34"/>
      <c r="K129" s="34"/>
      <c r="L129" s="34"/>
      <c r="M129" s="34"/>
      <c r="N129" s="34"/>
      <c r="O129" s="67">
        <f t="shared" si="24"/>
        <v>0</v>
      </c>
      <c r="P129" s="54"/>
      <c r="Q129" s="55"/>
    </row>
    <row r="130" spans="2:17" s="2" customFormat="1" ht="45.75" thickBot="1">
      <c r="B130" s="18" t="s">
        <v>45</v>
      </c>
      <c r="C130" s="34">
        <f>+C44</f>
        <v>20</v>
      </c>
      <c r="D130" s="34">
        <f aca="true" t="shared" si="31" ref="D130:N130">+D44</f>
        <v>20</v>
      </c>
      <c r="E130" s="34">
        <f t="shared" si="31"/>
        <v>10</v>
      </c>
      <c r="F130" s="34">
        <f t="shared" si="31"/>
        <v>4</v>
      </c>
      <c r="G130" s="34">
        <f t="shared" si="31"/>
        <v>4</v>
      </c>
      <c r="H130" s="34">
        <f t="shared" si="31"/>
        <v>4</v>
      </c>
      <c r="I130" s="34">
        <f t="shared" si="31"/>
        <v>4</v>
      </c>
      <c r="J130" s="34">
        <f t="shared" si="31"/>
        <v>4</v>
      </c>
      <c r="K130" s="34">
        <f t="shared" si="31"/>
        <v>10</v>
      </c>
      <c r="L130" s="34">
        <f t="shared" si="31"/>
        <v>4</v>
      </c>
      <c r="M130" s="34">
        <f t="shared" si="31"/>
        <v>2</v>
      </c>
      <c r="N130" s="34">
        <f t="shared" si="31"/>
        <v>2</v>
      </c>
      <c r="O130" s="67">
        <f t="shared" si="24"/>
        <v>88</v>
      </c>
      <c r="P130" s="54"/>
      <c r="Q130" s="55"/>
    </row>
    <row r="131" spans="2:17" s="2" customFormat="1" ht="60.75" thickBot="1">
      <c r="B131" s="18" t="s">
        <v>51</v>
      </c>
      <c r="C131" s="34">
        <v>40</v>
      </c>
      <c r="D131" s="34">
        <f>SUM(D45/3)</f>
        <v>3.3333333333333335</v>
      </c>
      <c r="E131" s="34">
        <f>SUM(E45/3)</f>
        <v>0.6666666666666666</v>
      </c>
      <c r="F131" s="34">
        <f>SUM(F45/3)</f>
        <v>0.6666666666666666</v>
      </c>
      <c r="G131" s="34">
        <f aca="true" t="shared" si="32" ref="G131:N131">SUM(G45/3)</f>
        <v>0.6666666666666666</v>
      </c>
      <c r="H131" s="34">
        <f t="shared" si="32"/>
        <v>0.6666666666666666</v>
      </c>
      <c r="I131" s="34">
        <f t="shared" si="32"/>
        <v>0.6666666666666666</v>
      </c>
      <c r="J131" s="34">
        <f t="shared" si="32"/>
        <v>6.666666666666667</v>
      </c>
      <c r="K131" s="34">
        <f t="shared" si="32"/>
        <v>13.333333333333334</v>
      </c>
      <c r="L131" s="34">
        <f t="shared" si="32"/>
        <v>53.333333333333336</v>
      </c>
      <c r="M131" s="34">
        <f t="shared" si="32"/>
        <v>6.666666666666667</v>
      </c>
      <c r="N131" s="34">
        <f t="shared" si="32"/>
        <v>6.666666666666667</v>
      </c>
      <c r="O131" s="67">
        <f t="shared" si="24"/>
        <v>133.33333333333334</v>
      </c>
      <c r="P131" s="54"/>
      <c r="Q131" s="55"/>
    </row>
    <row r="132" spans="2:17" s="2" customFormat="1" ht="15.75" customHeight="1" thickBot="1">
      <c r="B132" s="13" t="s">
        <v>31</v>
      </c>
      <c r="C132" s="34">
        <f>SUM(C46/3)</f>
        <v>0</v>
      </c>
      <c r="D132" s="34">
        <f aca="true" t="shared" si="33" ref="D132:N132">SUM(D46/3)</f>
        <v>0</v>
      </c>
      <c r="E132" s="34">
        <f t="shared" si="33"/>
        <v>0</v>
      </c>
      <c r="F132" s="34">
        <f t="shared" si="33"/>
        <v>0</v>
      </c>
      <c r="G132" s="34">
        <f t="shared" si="33"/>
        <v>0</v>
      </c>
      <c r="H132" s="34">
        <f t="shared" si="33"/>
        <v>0</v>
      </c>
      <c r="I132" s="34">
        <f t="shared" si="33"/>
        <v>0</v>
      </c>
      <c r="J132" s="34">
        <f t="shared" si="33"/>
        <v>0</v>
      </c>
      <c r="K132" s="34">
        <f t="shared" si="33"/>
        <v>0</v>
      </c>
      <c r="L132" s="34">
        <f t="shared" si="33"/>
        <v>0</v>
      </c>
      <c r="M132" s="34">
        <f t="shared" si="33"/>
        <v>0</v>
      </c>
      <c r="N132" s="34">
        <f t="shared" si="33"/>
        <v>0</v>
      </c>
      <c r="O132" s="67">
        <f t="shared" si="24"/>
        <v>0</v>
      </c>
      <c r="P132" s="54"/>
      <c r="Q132" s="55"/>
    </row>
    <row r="133" spans="2:17" s="2" customFormat="1" ht="15.75" customHeight="1" thickBot="1">
      <c r="B133" s="14" t="s">
        <v>32</v>
      </c>
      <c r="C133" s="34"/>
      <c r="D133" s="34"/>
      <c r="E133" s="34"/>
      <c r="F133" s="34"/>
      <c r="G133" s="34"/>
      <c r="H133" s="34"/>
      <c r="I133" s="34"/>
      <c r="J133" s="34"/>
      <c r="K133" s="34"/>
      <c r="L133" s="34"/>
      <c r="M133" s="34"/>
      <c r="N133" s="34"/>
      <c r="O133" s="67">
        <f t="shared" si="24"/>
        <v>0</v>
      </c>
      <c r="P133" s="54"/>
      <c r="Q133" s="55"/>
    </row>
    <row r="134" spans="2:17" s="2" customFormat="1" ht="15.75" customHeight="1" thickBot="1">
      <c r="B134" s="14" t="s">
        <v>33</v>
      </c>
      <c r="C134" s="34"/>
      <c r="D134" s="34"/>
      <c r="E134" s="34"/>
      <c r="F134" s="34"/>
      <c r="G134" s="34"/>
      <c r="H134" s="34"/>
      <c r="I134" s="34"/>
      <c r="J134" s="34"/>
      <c r="K134" s="34"/>
      <c r="L134" s="34"/>
      <c r="M134" s="34"/>
      <c r="N134" s="34"/>
      <c r="O134" s="67">
        <f t="shared" si="24"/>
        <v>0</v>
      </c>
      <c r="P134" s="54"/>
      <c r="Q134" s="55"/>
    </row>
    <row r="135" spans="2:17" s="2" customFormat="1" ht="15.75" customHeight="1" thickBot="1">
      <c r="B135" s="14" t="s">
        <v>37</v>
      </c>
      <c r="C135" s="34"/>
      <c r="D135" s="34"/>
      <c r="E135" s="34"/>
      <c r="F135" s="34"/>
      <c r="G135" s="34"/>
      <c r="H135" s="34"/>
      <c r="I135" s="34"/>
      <c r="J135" s="34"/>
      <c r="K135" s="34"/>
      <c r="L135" s="34"/>
      <c r="M135" s="34"/>
      <c r="N135" s="34"/>
      <c r="O135" s="67">
        <f t="shared" si="24"/>
        <v>0</v>
      </c>
      <c r="P135" s="54"/>
      <c r="Q135" s="55"/>
    </row>
    <row r="136" spans="2:17" s="2" customFormat="1" ht="30.75" thickBot="1">
      <c r="B136" s="18" t="s">
        <v>38</v>
      </c>
      <c r="C136" s="34">
        <f aca="true" t="shared" si="34" ref="C136:C142">+C50</f>
        <v>4</v>
      </c>
      <c r="D136" s="34">
        <f aca="true" t="shared" si="35" ref="D136:N136">+D50</f>
        <v>4</v>
      </c>
      <c r="E136" s="34">
        <f t="shared" si="35"/>
        <v>4</v>
      </c>
      <c r="F136" s="34">
        <f t="shared" si="35"/>
        <v>4</v>
      </c>
      <c r="G136" s="34">
        <f t="shared" si="35"/>
        <v>4</v>
      </c>
      <c r="H136" s="34">
        <f t="shared" si="35"/>
        <v>4</v>
      </c>
      <c r="I136" s="34">
        <f t="shared" si="35"/>
        <v>4</v>
      </c>
      <c r="J136" s="34">
        <f t="shared" si="35"/>
        <v>4</v>
      </c>
      <c r="K136" s="34">
        <f t="shared" si="35"/>
        <v>4</v>
      </c>
      <c r="L136" s="34">
        <f t="shared" si="35"/>
        <v>4</v>
      </c>
      <c r="M136" s="34">
        <f t="shared" si="35"/>
        <v>4</v>
      </c>
      <c r="N136" s="34">
        <f t="shared" si="35"/>
        <v>4</v>
      </c>
      <c r="O136" s="67">
        <f t="shared" si="24"/>
        <v>48</v>
      </c>
      <c r="P136" s="54"/>
      <c r="Q136" s="55"/>
    </row>
    <row r="137" spans="2:17" s="2" customFormat="1" ht="15.75" customHeight="1" thickBot="1">
      <c r="B137" s="14" t="s">
        <v>39</v>
      </c>
      <c r="C137" s="34">
        <f t="shared" si="34"/>
        <v>4</v>
      </c>
      <c r="D137" s="34">
        <f aca="true" t="shared" si="36" ref="D137:N137">+D51</f>
        <v>4</v>
      </c>
      <c r="E137" s="34">
        <f t="shared" si="36"/>
        <v>4</v>
      </c>
      <c r="F137" s="34">
        <f t="shared" si="36"/>
        <v>4</v>
      </c>
      <c r="G137" s="34">
        <f t="shared" si="36"/>
        <v>4</v>
      </c>
      <c r="H137" s="34">
        <f t="shared" si="36"/>
        <v>4</v>
      </c>
      <c r="I137" s="34">
        <f t="shared" si="36"/>
        <v>4</v>
      </c>
      <c r="J137" s="34">
        <f t="shared" si="36"/>
        <v>4</v>
      </c>
      <c r="K137" s="34">
        <f t="shared" si="36"/>
        <v>4</v>
      </c>
      <c r="L137" s="34">
        <f t="shared" si="36"/>
        <v>4</v>
      </c>
      <c r="M137" s="34">
        <f t="shared" si="36"/>
        <v>4</v>
      </c>
      <c r="N137" s="34">
        <f t="shared" si="36"/>
        <v>4</v>
      </c>
      <c r="O137" s="67">
        <f t="shared" si="24"/>
        <v>48</v>
      </c>
      <c r="P137" s="54"/>
      <c r="Q137" s="55"/>
    </row>
    <row r="138" spans="2:17" s="2" customFormat="1" ht="15.75" customHeight="1" thickBot="1">
      <c r="B138" s="14" t="s">
        <v>40</v>
      </c>
      <c r="C138" s="34">
        <f t="shared" si="34"/>
        <v>4</v>
      </c>
      <c r="D138" s="34">
        <f aca="true" t="shared" si="37" ref="D138:N138">+D52</f>
        <v>4</v>
      </c>
      <c r="E138" s="34">
        <f t="shared" si="37"/>
        <v>4</v>
      </c>
      <c r="F138" s="34">
        <f t="shared" si="37"/>
        <v>4</v>
      </c>
      <c r="G138" s="34">
        <f t="shared" si="37"/>
        <v>4</v>
      </c>
      <c r="H138" s="34">
        <f t="shared" si="37"/>
        <v>4</v>
      </c>
      <c r="I138" s="34">
        <f t="shared" si="37"/>
        <v>4</v>
      </c>
      <c r="J138" s="34">
        <f t="shared" si="37"/>
        <v>4</v>
      </c>
      <c r="K138" s="34">
        <f t="shared" si="37"/>
        <v>4</v>
      </c>
      <c r="L138" s="34">
        <f t="shared" si="37"/>
        <v>4</v>
      </c>
      <c r="M138" s="34">
        <f t="shared" si="37"/>
        <v>4</v>
      </c>
      <c r="N138" s="34">
        <f t="shared" si="37"/>
        <v>4</v>
      </c>
      <c r="O138" s="67">
        <f t="shared" si="24"/>
        <v>48</v>
      </c>
      <c r="P138" s="54"/>
      <c r="Q138" s="55"/>
    </row>
    <row r="139" spans="2:17" s="2" customFormat="1" ht="15.75" customHeight="1" thickBot="1">
      <c r="B139" s="14" t="s">
        <v>41</v>
      </c>
      <c r="C139" s="34">
        <f t="shared" si="34"/>
        <v>4</v>
      </c>
      <c r="D139" s="34">
        <f aca="true" t="shared" si="38" ref="D139:N139">+D53</f>
        <v>4</v>
      </c>
      <c r="E139" s="34">
        <f t="shared" si="38"/>
        <v>4</v>
      </c>
      <c r="F139" s="34">
        <f t="shared" si="38"/>
        <v>4</v>
      </c>
      <c r="G139" s="34">
        <f t="shared" si="38"/>
        <v>4</v>
      </c>
      <c r="H139" s="34">
        <f t="shared" si="38"/>
        <v>4</v>
      </c>
      <c r="I139" s="34">
        <f t="shared" si="38"/>
        <v>4</v>
      </c>
      <c r="J139" s="34">
        <f t="shared" si="38"/>
        <v>4</v>
      </c>
      <c r="K139" s="34">
        <f t="shared" si="38"/>
        <v>4</v>
      </c>
      <c r="L139" s="34">
        <f t="shared" si="38"/>
        <v>4</v>
      </c>
      <c r="M139" s="34">
        <f t="shared" si="38"/>
        <v>4</v>
      </c>
      <c r="N139" s="34">
        <f t="shared" si="38"/>
        <v>4</v>
      </c>
      <c r="O139" s="67">
        <f t="shared" si="24"/>
        <v>48</v>
      </c>
      <c r="P139" s="54"/>
      <c r="Q139" s="55"/>
    </row>
    <row r="140" spans="2:17" s="2" customFormat="1" ht="45.75" thickBot="1">
      <c r="B140" s="18" t="s">
        <v>42</v>
      </c>
      <c r="C140" s="34">
        <f t="shared" si="34"/>
        <v>4</v>
      </c>
      <c r="D140" s="34">
        <f aca="true" t="shared" si="39" ref="D140:N140">+D54</f>
        <v>4</v>
      </c>
      <c r="E140" s="34">
        <f t="shared" si="39"/>
        <v>4</v>
      </c>
      <c r="F140" s="34">
        <f t="shared" si="39"/>
        <v>4</v>
      </c>
      <c r="G140" s="34">
        <f t="shared" si="39"/>
        <v>4</v>
      </c>
      <c r="H140" s="34">
        <f t="shared" si="39"/>
        <v>4</v>
      </c>
      <c r="I140" s="34">
        <f t="shared" si="39"/>
        <v>4</v>
      </c>
      <c r="J140" s="34">
        <f t="shared" si="39"/>
        <v>4</v>
      </c>
      <c r="K140" s="34">
        <f t="shared" si="39"/>
        <v>4</v>
      </c>
      <c r="L140" s="34">
        <f t="shared" si="39"/>
        <v>4</v>
      </c>
      <c r="M140" s="34">
        <f t="shared" si="39"/>
        <v>4</v>
      </c>
      <c r="N140" s="34">
        <f t="shared" si="39"/>
        <v>4</v>
      </c>
      <c r="O140" s="67">
        <f t="shared" si="24"/>
        <v>48</v>
      </c>
      <c r="P140" s="54"/>
      <c r="Q140" s="55"/>
    </row>
    <row r="141" spans="2:17" s="2" customFormat="1" ht="45.75" thickBot="1">
      <c r="B141" s="18" t="s">
        <v>44</v>
      </c>
      <c r="C141" s="34">
        <f t="shared" si="34"/>
        <v>4</v>
      </c>
      <c r="D141" s="34">
        <f aca="true" t="shared" si="40" ref="D141:N141">+D55</f>
        <v>4</v>
      </c>
      <c r="E141" s="34">
        <f t="shared" si="40"/>
        <v>2</v>
      </c>
      <c r="F141" s="34">
        <f t="shared" si="40"/>
        <v>4</v>
      </c>
      <c r="G141" s="34">
        <f t="shared" si="40"/>
        <v>4</v>
      </c>
      <c r="H141" s="34">
        <f t="shared" si="40"/>
        <v>4</v>
      </c>
      <c r="I141" s="34">
        <f t="shared" si="40"/>
        <v>4</v>
      </c>
      <c r="J141" s="34">
        <f t="shared" si="40"/>
        <v>4</v>
      </c>
      <c r="K141" s="34">
        <f t="shared" si="40"/>
        <v>4</v>
      </c>
      <c r="L141" s="34">
        <f t="shared" si="40"/>
        <v>4</v>
      </c>
      <c r="M141" s="34">
        <f t="shared" si="40"/>
        <v>4</v>
      </c>
      <c r="N141" s="34">
        <f t="shared" si="40"/>
        <v>4</v>
      </c>
      <c r="O141" s="67">
        <f t="shared" si="24"/>
        <v>46</v>
      </c>
      <c r="P141" s="54"/>
      <c r="Q141" s="55"/>
    </row>
    <row r="142" spans="2:17" s="2" customFormat="1" ht="60.75" thickBot="1">
      <c r="B142" s="18" t="s">
        <v>46</v>
      </c>
      <c r="C142" s="34">
        <f t="shared" si="34"/>
        <v>48</v>
      </c>
      <c r="D142" s="34">
        <f aca="true" t="shared" si="41" ref="D142:N142">+D56</f>
        <v>20</v>
      </c>
      <c r="E142" s="34">
        <f t="shared" si="41"/>
        <v>20</v>
      </c>
      <c r="F142" s="34">
        <f t="shared" si="41"/>
        <v>20</v>
      </c>
      <c r="G142" s="34">
        <f t="shared" si="41"/>
        <v>2</v>
      </c>
      <c r="H142" s="34">
        <f t="shared" si="41"/>
        <v>2</v>
      </c>
      <c r="I142" s="34">
        <f t="shared" si="41"/>
        <v>2</v>
      </c>
      <c r="J142" s="34">
        <f t="shared" si="41"/>
        <v>2</v>
      </c>
      <c r="K142" s="34">
        <f t="shared" si="41"/>
        <v>2</v>
      </c>
      <c r="L142" s="34">
        <f t="shared" si="41"/>
        <v>16</v>
      </c>
      <c r="M142" s="34">
        <f t="shared" si="41"/>
        <v>16</v>
      </c>
      <c r="N142" s="34">
        <f t="shared" si="41"/>
        <v>32</v>
      </c>
      <c r="O142" s="68">
        <f t="shared" si="24"/>
        <v>182</v>
      </c>
      <c r="P142" s="54"/>
      <c r="Q142" s="55"/>
    </row>
    <row r="143" spans="2:17" s="3" customFormat="1" ht="12.75" customHeight="1" thickBot="1">
      <c r="B143" s="4" t="s">
        <v>0</v>
      </c>
      <c r="C143" s="70">
        <f>SUM(C110:C142)</f>
        <v>155</v>
      </c>
      <c r="D143" s="70">
        <f aca="true" t="shared" si="42" ref="D143:N143">SUM(D110:D142)</f>
        <v>90.33333333333334</v>
      </c>
      <c r="E143" s="70">
        <f t="shared" si="42"/>
        <v>115.66666666666667</v>
      </c>
      <c r="F143" s="70">
        <f t="shared" si="42"/>
        <v>133.66666666666669</v>
      </c>
      <c r="G143" s="70">
        <f t="shared" si="42"/>
        <v>136.33333333333334</v>
      </c>
      <c r="H143" s="70">
        <f t="shared" si="42"/>
        <v>149</v>
      </c>
      <c r="I143" s="70">
        <f t="shared" si="42"/>
        <v>124</v>
      </c>
      <c r="J143" s="70">
        <f t="shared" si="42"/>
        <v>144</v>
      </c>
      <c r="K143" s="70">
        <f t="shared" si="42"/>
        <v>158.33333333333334</v>
      </c>
      <c r="L143" s="70">
        <f t="shared" si="42"/>
        <v>145.66666666666669</v>
      </c>
      <c r="M143" s="70">
        <f t="shared" si="42"/>
        <v>68</v>
      </c>
      <c r="N143" s="70">
        <f t="shared" si="42"/>
        <v>80</v>
      </c>
      <c r="O143" s="69">
        <f>SUM(O110:O142)</f>
        <v>1500</v>
      </c>
      <c r="P143" s="8" t="s">
        <v>56</v>
      </c>
      <c r="Q143" s="56">
        <v>1500</v>
      </c>
    </row>
    <row r="144" spans="15:17" ht="13.5" thickBot="1">
      <c r="O144" s="21">
        <f>SUM(C143:N143)-O143</f>
        <v>0</v>
      </c>
      <c r="P144" s="57" t="s">
        <v>55</v>
      </c>
      <c r="Q144" s="64">
        <f>SUM(Q143-O143)</f>
        <v>0</v>
      </c>
    </row>
    <row r="145" spans="2:17" s="2" customFormat="1" ht="15.75" customHeight="1" thickBot="1">
      <c r="B145" s="76" t="s">
        <v>15</v>
      </c>
      <c r="C145" s="15" t="s">
        <v>4</v>
      </c>
      <c r="D145" s="16" t="s">
        <v>5</v>
      </c>
      <c r="E145" s="16" t="s">
        <v>6</v>
      </c>
      <c r="F145" s="16" t="s">
        <v>7</v>
      </c>
      <c r="G145" s="16" t="s">
        <v>8</v>
      </c>
      <c r="H145" s="16" t="s">
        <v>10</v>
      </c>
      <c r="I145" s="16" t="s">
        <v>11</v>
      </c>
      <c r="J145" s="16" t="s">
        <v>9</v>
      </c>
      <c r="K145" s="16" t="s">
        <v>12</v>
      </c>
      <c r="L145" s="16" t="s">
        <v>1</v>
      </c>
      <c r="M145" s="16" t="s">
        <v>2</v>
      </c>
      <c r="N145" s="17" t="s">
        <v>3</v>
      </c>
      <c r="O145" s="53" t="s">
        <v>48</v>
      </c>
      <c r="P145" s="54"/>
      <c r="Q145" s="55"/>
    </row>
    <row r="146" spans="2:17" s="2" customFormat="1" ht="15.75" customHeight="1" thickBot="1">
      <c r="B146" s="13" t="s">
        <v>16</v>
      </c>
      <c r="C146" s="43" t="s">
        <v>30</v>
      </c>
      <c r="D146" s="44" t="s">
        <v>30</v>
      </c>
      <c r="E146" s="44" t="s">
        <v>30</v>
      </c>
      <c r="F146" s="44" t="s">
        <v>30</v>
      </c>
      <c r="G146" s="44" t="s">
        <v>30</v>
      </c>
      <c r="H146" s="44" t="s">
        <v>30</v>
      </c>
      <c r="I146" s="44" t="s">
        <v>30</v>
      </c>
      <c r="J146" s="44" t="s">
        <v>30</v>
      </c>
      <c r="K146" s="44" t="s">
        <v>30</v>
      </c>
      <c r="L146" s="44" t="s">
        <v>30</v>
      </c>
      <c r="M146" s="44" t="s">
        <v>30</v>
      </c>
      <c r="N146" s="45" t="s">
        <v>30</v>
      </c>
      <c r="O146" s="65" t="s">
        <v>49</v>
      </c>
      <c r="P146" s="54"/>
      <c r="Q146" s="55"/>
    </row>
    <row r="147" spans="2:17" s="2" customFormat="1" ht="15.75" customHeight="1" thickBot="1">
      <c r="B147" s="14" t="s">
        <v>17</v>
      </c>
      <c r="C147" s="34">
        <v>40</v>
      </c>
      <c r="D147" s="34">
        <f>SUM(D24/2)</f>
        <v>40</v>
      </c>
      <c r="E147" s="34">
        <f>SUM(E24/2)</f>
        <v>40</v>
      </c>
      <c r="F147" s="34">
        <f aca="true" t="shared" si="43" ref="F147:N147">SUM(F24/2)</f>
        <v>40</v>
      </c>
      <c r="G147" s="34">
        <f t="shared" si="43"/>
        <v>40</v>
      </c>
      <c r="H147" s="34">
        <f t="shared" si="43"/>
        <v>10</v>
      </c>
      <c r="I147" s="34">
        <f t="shared" si="43"/>
        <v>10</v>
      </c>
      <c r="J147" s="34">
        <f t="shared" si="43"/>
        <v>10</v>
      </c>
      <c r="K147" s="34">
        <f t="shared" si="43"/>
        <v>10</v>
      </c>
      <c r="L147" s="34">
        <f t="shared" si="43"/>
        <v>10</v>
      </c>
      <c r="M147" s="34">
        <f t="shared" si="43"/>
        <v>10</v>
      </c>
      <c r="N147" s="34">
        <f t="shared" si="43"/>
        <v>0</v>
      </c>
      <c r="O147" s="66">
        <f>SUM(C147:N147)</f>
        <v>260</v>
      </c>
      <c r="P147" s="54"/>
      <c r="Q147" s="55"/>
    </row>
    <row r="148" spans="2:17" s="2" customFormat="1" ht="15.75" customHeight="1" thickBot="1">
      <c r="B148" s="14" t="s">
        <v>18</v>
      </c>
      <c r="C148" s="34">
        <f>SUM(C25-C73-C111)</f>
        <v>60</v>
      </c>
      <c r="D148" s="34">
        <f aca="true" t="shared" si="44" ref="D148:N148">SUM(D25-D73-D111)</f>
        <v>60</v>
      </c>
      <c r="E148" s="34">
        <f t="shared" si="44"/>
        <v>120</v>
      </c>
      <c r="F148" s="34">
        <f t="shared" si="44"/>
        <v>120</v>
      </c>
      <c r="G148" s="34">
        <f t="shared" si="44"/>
        <v>120</v>
      </c>
      <c r="H148" s="34">
        <f t="shared" si="44"/>
        <v>120</v>
      </c>
      <c r="I148" s="34">
        <f t="shared" si="44"/>
        <v>15</v>
      </c>
      <c r="J148" s="34">
        <f t="shared" si="44"/>
        <v>15</v>
      </c>
      <c r="K148" s="34">
        <f t="shared" si="44"/>
        <v>15</v>
      </c>
      <c r="L148" s="34">
        <f t="shared" si="44"/>
        <v>15</v>
      </c>
      <c r="M148" s="34">
        <f t="shared" si="44"/>
        <v>0</v>
      </c>
      <c r="N148" s="34">
        <f t="shared" si="44"/>
        <v>20</v>
      </c>
      <c r="O148" s="67">
        <f aca="true" t="shared" si="45" ref="O148:O179">SUM(C148:N148)</f>
        <v>680</v>
      </c>
      <c r="P148" s="54"/>
      <c r="Q148" s="55"/>
    </row>
    <row r="149" spans="2:17" s="2" customFormat="1" ht="15.75" customHeight="1" thickBot="1">
      <c r="B149" s="14" t="s">
        <v>19</v>
      </c>
      <c r="C149" s="34">
        <f>SUM(C26-C74-C112)</f>
        <v>0</v>
      </c>
      <c r="D149" s="34">
        <f aca="true" t="shared" si="46" ref="D149:N149">SUM(D26-D74-D112)</f>
        <v>0</v>
      </c>
      <c r="E149" s="34">
        <f t="shared" si="46"/>
        <v>40</v>
      </c>
      <c r="F149" s="34">
        <f t="shared" si="46"/>
        <v>50</v>
      </c>
      <c r="G149" s="34">
        <f t="shared" si="46"/>
        <v>60</v>
      </c>
      <c r="H149" s="34">
        <f t="shared" si="46"/>
        <v>60</v>
      </c>
      <c r="I149" s="34">
        <f t="shared" si="46"/>
        <v>60</v>
      </c>
      <c r="J149" s="34">
        <f t="shared" si="46"/>
        <v>50</v>
      </c>
      <c r="K149" s="34">
        <f t="shared" si="46"/>
        <v>35</v>
      </c>
      <c r="L149" s="34">
        <f t="shared" si="46"/>
        <v>25</v>
      </c>
      <c r="M149" s="34">
        <f t="shared" si="46"/>
        <v>5</v>
      </c>
      <c r="N149" s="34">
        <f t="shared" si="46"/>
        <v>9</v>
      </c>
      <c r="O149" s="67">
        <f t="shared" si="45"/>
        <v>394</v>
      </c>
      <c r="P149" s="54"/>
      <c r="Q149" s="55"/>
    </row>
    <row r="150" spans="2:17" s="2" customFormat="1" ht="15.75" customHeight="1" thickBot="1">
      <c r="B150" s="14" t="s">
        <v>20</v>
      </c>
      <c r="C150" s="34">
        <f>SUM(C27/2)</f>
        <v>0</v>
      </c>
      <c r="D150" s="34">
        <f aca="true" t="shared" si="47" ref="D150:N150">SUM(D27/2)</f>
        <v>0</v>
      </c>
      <c r="E150" s="34">
        <f t="shared" si="47"/>
        <v>0</v>
      </c>
      <c r="F150" s="34">
        <f t="shared" si="47"/>
        <v>10</v>
      </c>
      <c r="G150" s="34">
        <f t="shared" si="47"/>
        <v>20</v>
      </c>
      <c r="H150" s="34">
        <f t="shared" si="47"/>
        <v>30</v>
      </c>
      <c r="I150" s="34">
        <f t="shared" si="47"/>
        <v>40</v>
      </c>
      <c r="J150" s="34">
        <f t="shared" si="47"/>
        <v>60</v>
      </c>
      <c r="K150" s="34">
        <f t="shared" si="47"/>
        <v>60</v>
      </c>
      <c r="L150" s="34">
        <f t="shared" si="47"/>
        <v>30</v>
      </c>
      <c r="M150" s="34">
        <f t="shared" si="47"/>
        <v>10</v>
      </c>
      <c r="N150" s="34">
        <f t="shared" si="47"/>
        <v>10</v>
      </c>
      <c r="O150" s="67">
        <f t="shared" si="45"/>
        <v>270</v>
      </c>
      <c r="P150" s="54"/>
      <c r="Q150" s="55"/>
    </row>
    <row r="151" spans="2:17" s="2" customFormat="1" ht="75.75" thickBot="1">
      <c r="B151" s="18" t="s">
        <v>47</v>
      </c>
      <c r="C151" s="34">
        <f>SUM(C28-1)</f>
        <v>39</v>
      </c>
      <c r="D151" s="34">
        <f aca="true" t="shared" si="48" ref="D151:N151">SUM(D28-1)</f>
        <v>9</v>
      </c>
      <c r="E151" s="34">
        <f t="shared" si="48"/>
        <v>9</v>
      </c>
      <c r="F151" s="34">
        <f t="shared" si="48"/>
        <v>9</v>
      </c>
      <c r="G151" s="34">
        <f t="shared" si="48"/>
        <v>9</v>
      </c>
      <c r="H151" s="34">
        <f t="shared" si="48"/>
        <v>9</v>
      </c>
      <c r="I151" s="34">
        <f t="shared" si="48"/>
        <v>9</v>
      </c>
      <c r="J151" s="34">
        <f t="shared" si="48"/>
        <v>9</v>
      </c>
      <c r="K151" s="34">
        <f t="shared" si="48"/>
        <v>9</v>
      </c>
      <c r="L151" s="34">
        <f t="shared" si="48"/>
        <v>9</v>
      </c>
      <c r="M151" s="34">
        <f t="shared" si="48"/>
        <v>19</v>
      </c>
      <c r="N151" s="34">
        <f t="shared" si="48"/>
        <v>19</v>
      </c>
      <c r="O151" s="67">
        <f t="shared" si="45"/>
        <v>158</v>
      </c>
      <c r="P151" s="54"/>
      <c r="Q151" s="55"/>
    </row>
    <row r="152" spans="2:17" s="2" customFormat="1" ht="15.75" customHeight="1" thickBot="1">
      <c r="B152" s="14" t="s">
        <v>43</v>
      </c>
      <c r="C152" s="34"/>
      <c r="D152" s="34"/>
      <c r="E152" s="34"/>
      <c r="F152" s="34"/>
      <c r="G152" s="34"/>
      <c r="H152" s="34"/>
      <c r="I152" s="34"/>
      <c r="J152" s="34"/>
      <c r="K152" s="34"/>
      <c r="L152" s="34"/>
      <c r="M152" s="34"/>
      <c r="N152" s="34"/>
      <c r="O152" s="67">
        <f t="shared" si="45"/>
        <v>0</v>
      </c>
      <c r="P152" s="54"/>
      <c r="Q152" s="55"/>
    </row>
    <row r="153" spans="2:17" s="2" customFormat="1" ht="15.75" customHeight="1" thickBot="1">
      <c r="B153" s="13" t="s">
        <v>21</v>
      </c>
      <c r="C153" s="34">
        <f aca="true" t="shared" si="49" ref="C153:N153">SUM(C30/3)</f>
        <v>0</v>
      </c>
      <c r="D153" s="34">
        <f t="shared" si="49"/>
        <v>0</v>
      </c>
      <c r="E153" s="34">
        <f t="shared" si="49"/>
        <v>0</v>
      </c>
      <c r="F153" s="34">
        <f t="shared" si="49"/>
        <v>0</v>
      </c>
      <c r="G153" s="34">
        <f t="shared" si="49"/>
        <v>0</v>
      </c>
      <c r="H153" s="34">
        <f t="shared" si="49"/>
        <v>0</v>
      </c>
      <c r="I153" s="34">
        <f t="shared" si="49"/>
        <v>0</v>
      </c>
      <c r="J153" s="34">
        <f t="shared" si="49"/>
        <v>0</v>
      </c>
      <c r="K153" s="34">
        <f t="shared" si="49"/>
        <v>0</v>
      </c>
      <c r="L153" s="34">
        <f t="shared" si="49"/>
        <v>0</v>
      </c>
      <c r="M153" s="34">
        <f t="shared" si="49"/>
        <v>0</v>
      </c>
      <c r="N153" s="34">
        <f t="shared" si="49"/>
        <v>0</v>
      </c>
      <c r="O153" s="67">
        <f t="shared" si="45"/>
        <v>0</v>
      </c>
      <c r="P153" s="54"/>
      <c r="Q153" s="55"/>
    </row>
    <row r="154" spans="2:17" s="2" customFormat="1" ht="15.75" customHeight="1" thickBot="1">
      <c r="B154" s="14" t="s">
        <v>22</v>
      </c>
      <c r="C154" s="34">
        <f aca="true" t="shared" si="50" ref="C154:E155">SUM(C31/3)</f>
        <v>0</v>
      </c>
      <c r="D154" s="34">
        <f t="shared" si="50"/>
        <v>0</v>
      </c>
      <c r="E154" s="34">
        <f t="shared" si="50"/>
        <v>0</v>
      </c>
      <c r="F154" s="34">
        <f>SUM(F31/2)</f>
        <v>2</v>
      </c>
      <c r="G154" s="34">
        <f aca="true" t="shared" si="51" ref="G154:N154">SUM(G31/2)</f>
        <v>5</v>
      </c>
      <c r="H154" s="34">
        <f t="shared" si="51"/>
        <v>8</v>
      </c>
      <c r="I154" s="34">
        <f t="shared" si="51"/>
        <v>8</v>
      </c>
      <c r="J154" s="34">
        <f t="shared" si="51"/>
        <v>10</v>
      </c>
      <c r="K154" s="34">
        <f t="shared" si="51"/>
        <v>20</v>
      </c>
      <c r="L154" s="34">
        <f t="shared" si="51"/>
        <v>8</v>
      </c>
      <c r="M154" s="34">
        <f t="shared" si="51"/>
        <v>2</v>
      </c>
      <c r="N154" s="34">
        <f t="shared" si="51"/>
        <v>2</v>
      </c>
      <c r="O154" s="67">
        <f t="shared" si="45"/>
        <v>65</v>
      </c>
      <c r="P154" s="54"/>
      <c r="Q154" s="55"/>
    </row>
    <row r="155" spans="2:17" s="2" customFormat="1" ht="15.75" customHeight="1" thickBot="1">
      <c r="B155" s="14" t="s">
        <v>23</v>
      </c>
      <c r="C155" s="34">
        <f t="shared" si="50"/>
        <v>0</v>
      </c>
      <c r="D155" s="34">
        <f t="shared" si="50"/>
        <v>0</v>
      </c>
      <c r="E155" s="34">
        <f t="shared" si="50"/>
        <v>0</v>
      </c>
      <c r="F155" s="34">
        <f>SUM(F32/2)</f>
        <v>2</v>
      </c>
      <c r="G155" s="34">
        <f aca="true" t="shared" si="52" ref="G155:N155">SUM(G32/2)</f>
        <v>2</v>
      </c>
      <c r="H155" s="34">
        <f t="shared" si="52"/>
        <v>4</v>
      </c>
      <c r="I155" s="34">
        <f t="shared" si="52"/>
        <v>4</v>
      </c>
      <c r="J155" s="34">
        <f t="shared" si="52"/>
        <v>5</v>
      </c>
      <c r="K155" s="34">
        <f t="shared" si="52"/>
        <v>10</v>
      </c>
      <c r="L155" s="34">
        <f t="shared" si="52"/>
        <v>4</v>
      </c>
      <c r="M155" s="34">
        <f t="shared" si="52"/>
        <v>2</v>
      </c>
      <c r="N155" s="34">
        <f t="shared" si="52"/>
        <v>2</v>
      </c>
      <c r="O155" s="67">
        <f t="shared" si="45"/>
        <v>35</v>
      </c>
      <c r="P155" s="54"/>
      <c r="Q155" s="55"/>
    </row>
    <row r="156" spans="2:17" s="2" customFormat="1" ht="15.75" customHeight="1" thickBot="1">
      <c r="B156" s="14" t="s">
        <v>43</v>
      </c>
      <c r="C156" s="34"/>
      <c r="D156" s="34"/>
      <c r="E156" s="34"/>
      <c r="F156" s="34"/>
      <c r="G156" s="34"/>
      <c r="H156" s="34"/>
      <c r="I156" s="34"/>
      <c r="J156" s="34"/>
      <c r="K156" s="34"/>
      <c r="L156" s="34"/>
      <c r="M156" s="34"/>
      <c r="N156" s="34"/>
      <c r="O156" s="67">
        <f t="shared" si="45"/>
        <v>0</v>
      </c>
      <c r="P156" s="54"/>
      <c r="Q156" s="55"/>
    </row>
    <row r="157" spans="2:17" s="2" customFormat="1" ht="15.75" customHeight="1" thickBot="1">
      <c r="B157" s="13" t="s">
        <v>26</v>
      </c>
      <c r="C157" s="34">
        <f aca="true" t="shared" si="53" ref="C157:N157">SUM(C34/3)</f>
        <v>0</v>
      </c>
      <c r="D157" s="34">
        <f t="shared" si="53"/>
        <v>0</v>
      </c>
      <c r="E157" s="34">
        <f t="shared" si="53"/>
        <v>0</v>
      </c>
      <c r="F157" s="34">
        <f t="shared" si="53"/>
        <v>0</v>
      </c>
      <c r="G157" s="34">
        <f t="shared" si="53"/>
        <v>0</v>
      </c>
      <c r="H157" s="34">
        <f t="shared" si="53"/>
        <v>0</v>
      </c>
      <c r="I157" s="34">
        <f t="shared" si="53"/>
        <v>0</v>
      </c>
      <c r="J157" s="34">
        <f t="shared" si="53"/>
        <v>0</v>
      </c>
      <c r="K157" s="34">
        <f t="shared" si="53"/>
        <v>0</v>
      </c>
      <c r="L157" s="34">
        <f t="shared" si="53"/>
        <v>0</v>
      </c>
      <c r="M157" s="34">
        <f t="shared" si="53"/>
        <v>0</v>
      </c>
      <c r="N157" s="34">
        <f t="shared" si="53"/>
        <v>0</v>
      </c>
      <c r="O157" s="67">
        <f t="shared" si="45"/>
        <v>0</v>
      </c>
      <c r="P157" s="54"/>
      <c r="Q157" s="55"/>
    </row>
    <row r="158" spans="2:17" s="2" customFormat="1" ht="30" customHeight="1" thickBot="1">
      <c r="B158" s="18" t="s">
        <v>35</v>
      </c>
      <c r="C158" s="34">
        <f>+C35</f>
        <v>10</v>
      </c>
      <c r="D158" s="34">
        <f aca="true" t="shared" si="54" ref="D158:N158">+D35</f>
        <v>10</v>
      </c>
      <c r="E158" s="34">
        <f t="shared" si="54"/>
        <v>10</v>
      </c>
      <c r="F158" s="34">
        <f t="shared" si="54"/>
        <v>10</v>
      </c>
      <c r="G158" s="34">
        <f t="shared" si="54"/>
        <v>4</v>
      </c>
      <c r="H158" s="34">
        <f t="shared" si="54"/>
        <v>4</v>
      </c>
      <c r="I158" s="34">
        <f t="shared" si="54"/>
        <v>4</v>
      </c>
      <c r="J158" s="34">
        <f t="shared" si="54"/>
        <v>4</v>
      </c>
      <c r="K158" s="34">
        <f t="shared" si="54"/>
        <v>4</v>
      </c>
      <c r="L158" s="34">
        <f t="shared" si="54"/>
        <v>4</v>
      </c>
      <c r="M158" s="34">
        <f t="shared" si="54"/>
        <v>4</v>
      </c>
      <c r="N158" s="34">
        <f t="shared" si="54"/>
        <v>4</v>
      </c>
      <c r="O158" s="67">
        <f t="shared" si="45"/>
        <v>72</v>
      </c>
      <c r="P158" s="54"/>
      <c r="Q158" s="55"/>
    </row>
    <row r="159" spans="2:17" s="2" customFormat="1" ht="30" customHeight="1" thickBot="1">
      <c r="B159" s="18" t="s">
        <v>36</v>
      </c>
      <c r="C159" s="34"/>
      <c r="D159" s="34"/>
      <c r="E159" s="34"/>
      <c r="F159" s="34"/>
      <c r="G159" s="34"/>
      <c r="H159" s="34"/>
      <c r="I159" s="34"/>
      <c r="J159" s="34"/>
      <c r="K159" s="34"/>
      <c r="L159" s="34"/>
      <c r="M159" s="34"/>
      <c r="N159" s="34"/>
      <c r="O159" s="67">
        <f t="shared" si="45"/>
        <v>0</v>
      </c>
      <c r="P159" s="54"/>
      <c r="Q159" s="55"/>
    </row>
    <row r="160" spans="2:17" s="2" customFormat="1" ht="30.75" thickBot="1">
      <c r="B160" s="18" t="s">
        <v>50</v>
      </c>
      <c r="C160" s="34"/>
      <c r="D160" s="34"/>
      <c r="E160" s="34"/>
      <c r="F160" s="34"/>
      <c r="G160" s="34"/>
      <c r="H160" s="34"/>
      <c r="I160" s="34"/>
      <c r="J160" s="34"/>
      <c r="K160" s="34"/>
      <c r="L160" s="34"/>
      <c r="M160" s="34"/>
      <c r="N160" s="34"/>
      <c r="O160" s="67">
        <f t="shared" si="45"/>
        <v>0</v>
      </c>
      <c r="P160" s="54"/>
      <c r="Q160" s="55"/>
    </row>
    <row r="161" spans="2:17" s="2" customFormat="1" ht="15.75" customHeight="1" thickBot="1">
      <c r="B161" s="14" t="s">
        <v>27</v>
      </c>
      <c r="C161" s="34"/>
      <c r="D161" s="34"/>
      <c r="E161" s="34"/>
      <c r="F161" s="34"/>
      <c r="G161" s="34"/>
      <c r="H161" s="34"/>
      <c r="I161" s="34"/>
      <c r="J161" s="34"/>
      <c r="K161" s="34"/>
      <c r="L161" s="34"/>
      <c r="M161" s="34"/>
      <c r="N161" s="34"/>
      <c r="O161" s="67">
        <f t="shared" si="45"/>
        <v>0</v>
      </c>
      <c r="P161" s="54"/>
      <c r="Q161" s="55"/>
    </row>
    <row r="162" spans="2:17" s="2" customFormat="1" ht="15.75" customHeight="1" thickBot="1">
      <c r="B162" s="14" t="s">
        <v>28</v>
      </c>
      <c r="C162" s="34"/>
      <c r="D162" s="34"/>
      <c r="E162" s="34"/>
      <c r="F162" s="34"/>
      <c r="G162" s="34"/>
      <c r="H162" s="34"/>
      <c r="I162" s="34"/>
      <c r="J162" s="34"/>
      <c r="K162" s="34"/>
      <c r="L162" s="34"/>
      <c r="M162" s="34"/>
      <c r="N162" s="34"/>
      <c r="O162" s="67">
        <f t="shared" si="45"/>
        <v>0</v>
      </c>
      <c r="P162" s="54"/>
      <c r="Q162" s="55"/>
    </row>
    <row r="163" spans="2:17" s="2" customFormat="1" ht="15.75" customHeight="1" thickBot="1">
      <c r="B163" s="14" t="s">
        <v>24</v>
      </c>
      <c r="C163" s="34">
        <f aca="true" t="shared" si="55" ref="C163:M163">SUM(C40/3)</f>
        <v>0</v>
      </c>
      <c r="D163" s="34">
        <f t="shared" si="55"/>
        <v>0</v>
      </c>
      <c r="E163" s="34">
        <f t="shared" si="55"/>
        <v>0</v>
      </c>
      <c r="F163" s="34">
        <f t="shared" si="55"/>
        <v>1.3333333333333333</v>
      </c>
      <c r="G163" s="34">
        <f t="shared" si="55"/>
        <v>2</v>
      </c>
      <c r="H163" s="34">
        <f t="shared" si="55"/>
        <v>4</v>
      </c>
      <c r="I163" s="34">
        <f t="shared" si="55"/>
        <v>4</v>
      </c>
      <c r="J163" s="34">
        <f t="shared" si="55"/>
        <v>5.333333333333333</v>
      </c>
      <c r="K163" s="34">
        <f t="shared" si="55"/>
        <v>12</v>
      </c>
      <c r="L163" s="34">
        <f t="shared" si="55"/>
        <v>4</v>
      </c>
      <c r="M163" s="34">
        <f t="shared" si="55"/>
        <v>0.6666666666666666</v>
      </c>
      <c r="N163" s="34">
        <f>SUM(N40/3)</f>
        <v>0.6666666666666666</v>
      </c>
      <c r="O163" s="67">
        <f t="shared" si="45"/>
        <v>33.99999999999999</v>
      </c>
      <c r="P163" s="54"/>
      <c r="Q163" s="55"/>
    </row>
    <row r="164" spans="2:17" s="2" customFormat="1" ht="15.75" customHeight="1" thickBot="1">
      <c r="B164" s="14" t="s">
        <v>25</v>
      </c>
      <c r="C164" s="34">
        <f aca="true" t="shared" si="56" ref="C164:M164">SUM(C41/3)</f>
        <v>0</v>
      </c>
      <c r="D164" s="34">
        <f t="shared" si="56"/>
        <v>0</v>
      </c>
      <c r="E164" s="34">
        <f t="shared" si="56"/>
        <v>0</v>
      </c>
      <c r="F164" s="34">
        <f t="shared" si="56"/>
        <v>0.6666666666666666</v>
      </c>
      <c r="G164" s="34">
        <f t="shared" si="56"/>
        <v>0.6666666666666666</v>
      </c>
      <c r="H164" s="34">
        <f t="shared" si="56"/>
        <v>1.3333333333333333</v>
      </c>
      <c r="I164" s="34">
        <f t="shared" si="56"/>
        <v>1.3333333333333333</v>
      </c>
      <c r="J164" s="34">
        <f t="shared" si="56"/>
        <v>2</v>
      </c>
      <c r="K164" s="34">
        <f t="shared" si="56"/>
        <v>2</v>
      </c>
      <c r="L164" s="34">
        <f t="shared" si="56"/>
        <v>1.3333333333333333</v>
      </c>
      <c r="M164" s="34">
        <f t="shared" si="56"/>
        <v>0.6666666666666666</v>
      </c>
      <c r="N164" s="34">
        <f>SUM(N41/3)</f>
        <v>0.6666666666666666</v>
      </c>
      <c r="O164" s="67">
        <f t="shared" si="45"/>
        <v>10.666666666666666</v>
      </c>
      <c r="P164" s="54"/>
      <c r="Q164" s="55"/>
    </row>
    <row r="165" spans="2:17" s="2" customFormat="1" ht="15.75" customHeight="1" thickBot="1">
      <c r="B165" s="14" t="s">
        <v>29</v>
      </c>
      <c r="C165" s="34">
        <f>SUM(C42/2)</f>
        <v>0</v>
      </c>
      <c r="D165" s="34">
        <f aca="true" t="shared" si="57" ref="D165:N165">SUM(D42/2)</f>
        <v>0</v>
      </c>
      <c r="E165" s="34">
        <f t="shared" si="57"/>
        <v>0</v>
      </c>
      <c r="F165" s="34">
        <f t="shared" si="57"/>
        <v>2</v>
      </c>
      <c r="G165" s="34">
        <f t="shared" si="57"/>
        <v>2</v>
      </c>
      <c r="H165" s="34">
        <f t="shared" si="57"/>
        <v>3</v>
      </c>
      <c r="I165" s="34">
        <f t="shared" si="57"/>
        <v>4</v>
      </c>
      <c r="J165" s="34">
        <f t="shared" si="57"/>
        <v>4</v>
      </c>
      <c r="K165" s="34">
        <f t="shared" si="57"/>
        <v>5</v>
      </c>
      <c r="L165" s="34">
        <f t="shared" si="57"/>
        <v>4</v>
      </c>
      <c r="M165" s="34">
        <f t="shared" si="57"/>
        <v>2</v>
      </c>
      <c r="N165" s="34">
        <f t="shared" si="57"/>
        <v>2</v>
      </c>
      <c r="O165" s="67">
        <f t="shared" si="45"/>
        <v>28</v>
      </c>
      <c r="P165" s="54"/>
      <c r="Q165" s="55"/>
    </row>
    <row r="166" spans="2:17" s="2" customFormat="1" ht="15.75" customHeight="1" thickBot="1">
      <c r="B166" s="14" t="s">
        <v>43</v>
      </c>
      <c r="C166" s="34"/>
      <c r="D166" s="34"/>
      <c r="E166" s="34"/>
      <c r="F166" s="34"/>
      <c r="G166" s="34"/>
      <c r="H166" s="34"/>
      <c r="I166" s="34"/>
      <c r="J166" s="34"/>
      <c r="K166" s="34"/>
      <c r="L166" s="34"/>
      <c r="M166" s="34"/>
      <c r="N166" s="34"/>
      <c r="O166" s="67">
        <f t="shared" si="45"/>
        <v>0</v>
      </c>
      <c r="P166" s="54"/>
      <c r="Q166" s="55"/>
    </row>
    <row r="167" spans="2:17" s="2" customFormat="1" ht="45.75" thickBot="1">
      <c r="B167" s="18" t="s">
        <v>45</v>
      </c>
      <c r="C167" s="34"/>
      <c r="D167" s="34"/>
      <c r="E167" s="34"/>
      <c r="F167" s="34"/>
      <c r="G167" s="34"/>
      <c r="H167" s="34"/>
      <c r="I167" s="34"/>
      <c r="J167" s="34"/>
      <c r="K167" s="34"/>
      <c r="L167" s="34"/>
      <c r="M167" s="34"/>
      <c r="N167" s="34"/>
      <c r="O167" s="67">
        <f t="shared" si="45"/>
        <v>0</v>
      </c>
      <c r="P167" s="54"/>
      <c r="Q167" s="55"/>
    </row>
    <row r="168" spans="2:17" s="2" customFormat="1" ht="15.75" customHeight="1" thickBot="1">
      <c r="B168" s="14" t="s">
        <v>34</v>
      </c>
      <c r="C168" s="34"/>
      <c r="D168" s="34">
        <f aca="true" t="shared" si="58" ref="D168:N168">SUM(D45/3)</f>
        <v>3.3333333333333335</v>
      </c>
      <c r="E168" s="34">
        <f t="shared" si="58"/>
        <v>0.6666666666666666</v>
      </c>
      <c r="F168" s="34">
        <f t="shared" si="58"/>
        <v>0.6666666666666666</v>
      </c>
      <c r="G168" s="34">
        <f t="shared" si="58"/>
        <v>0.6666666666666666</v>
      </c>
      <c r="H168" s="34">
        <f t="shared" si="58"/>
        <v>0.6666666666666666</v>
      </c>
      <c r="I168" s="34">
        <f t="shared" si="58"/>
        <v>0.6666666666666666</v>
      </c>
      <c r="J168" s="34">
        <f t="shared" si="58"/>
        <v>6.666666666666667</v>
      </c>
      <c r="K168" s="34">
        <f t="shared" si="58"/>
        <v>13.333333333333334</v>
      </c>
      <c r="L168" s="34">
        <f t="shared" si="58"/>
        <v>53.333333333333336</v>
      </c>
      <c r="M168" s="34">
        <f t="shared" si="58"/>
        <v>6.666666666666667</v>
      </c>
      <c r="N168" s="34">
        <f t="shared" si="58"/>
        <v>6.666666666666667</v>
      </c>
      <c r="O168" s="67">
        <f t="shared" si="45"/>
        <v>93.33333333333334</v>
      </c>
      <c r="P168" s="54"/>
      <c r="Q168" s="55"/>
    </row>
    <row r="169" spans="2:17" s="2" customFormat="1" ht="15.75" customHeight="1" thickBot="1">
      <c r="B169" s="13" t="s">
        <v>31</v>
      </c>
      <c r="C169" s="34">
        <f aca="true" t="shared" si="59" ref="C169:N169">SUM(C46/3)</f>
        <v>0</v>
      </c>
      <c r="D169" s="34">
        <f t="shared" si="59"/>
        <v>0</v>
      </c>
      <c r="E169" s="34">
        <f t="shared" si="59"/>
        <v>0</v>
      </c>
      <c r="F169" s="34">
        <f t="shared" si="59"/>
        <v>0</v>
      </c>
      <c r="G169" s="34">
        <f t="shared" si="59"/>
        <v>0</v>
      </c>
      <c r="H169" s="34">
        <f t="shared" si="59"/>
        <v>0</v>
      </c>
      <c r="I169" s="34">
        <f t="shared" si="59"/>
        <v>0</v>
      </c>
      <c r="J169" s="34">
        <f t="shared" si="59"/>
        <v>0</v>
      </c>
      <c r="K169" s="34">
        <f t="shared" si="59"/>
        <v>0</v>
      </c>
      <c r="L169" s="34">
        <f t="shared" si="59"/>
        <v>0</v>
      </c>
      <c r="M169" s="34">
        <f t="shared" si="59"/>
        <v>0</v>
      </c>
      <c r="N169" s="34">
        <f t="shared" si="59"/>
        <v>0</v>
      </c>
      <c r="O169" s="67">
        <f t="shared" si="45"/>
        <v>0</v>
      </c>
      <c r="P169" s="54"/>
      <c r="Q169" s="55"/>
    </row>
    <row r="170" spans="2:17" s="2" customFormat="1" ht="15.75" customHeight="1" thickBot="1">
      <c r="B170" s="14" t="s">
        <v>32</v>
      </c>
      <c r="C170" s="34"/>
      <c r="D170" s="34"/>
      <c r="E170" s="34"/>
      <c r="F170" s="34"/>
      <c r="G170" s="34"/>
      <c r="H170" s="34"/>
      <c r="I170" s="34"/>
      <c r="J170" s="34"/>
      <c r="K170" s="34"/>
      <c r="L170" s="34"/>
      <c r="M170" s="34"/>
      <c r="N170" s="34"/>
      <c r="O170" s="67">
        <f t="shared" si="45"/>
        <v>0</v>
      </c>
      <c r="P170" s="54"/>
      <c r="Q170" s="55"/>
    </row>
    <row r="171" spans="2:17" s="2" customFormat="1" ht="15.75" customHeight="1" thickBot="1">
      <c r="B171" s="14" t="s">
        <v>33</v>
      </c>
      <c r="C171" s="34"/>
      <c r="D171" s="34"/>
      <c r="E171" s="34"/>
      <c r="F171" s="34"/>
      <c r="G171" s="34"/>
      <c r="H171" s="34"/>
      <c r="I171" s="34"/>
      <c r="J171" s="34"/>
      <c r="K171" s="34"/>
      <c r="L171" s="34"/>
      <c r="M171" s="34"/>
      <c r="N171" s="34"/>
      <c r="O171" s="67">
        <f t="shared" si="45"/>
        <v>0</v>
      </c>
      <c r="P171" s="54"/>
      <c r="Q171" s="55"/>
    </row>
    <row r="172" spans="2:17" s="2" customFormat="1" ht="15.75" customHeight="1" thickBot="1">
      <c r="B172" s="14" t="s">
        <v>37</v>
      </c>
      <c r="C172" s="34"/>
      <c r="D172" s="34"/>
      <c r="E172" s="34"/>
      <c r="F172" s="34"/>
      <c r="G172" s="34"/>
      <c r="H172" s="34"/>
      <c r="I172" s="34"/>
      <c r="J172" s="34"/>
      <c r="K172" s="34"/>
      <c r="L172" s="34"/>
      <c r="M172" s="34"/>
      <c r="N172" s="34"/>
      <c r="O172" s="67">
        <f t="shared" si="45"/>
        <v>0</v>
      </c>
      <c r="P172" s="54"/>
      <c r="Q172" s="55"/>
    </row>
    <row r="173" spans="2:17" s="2" customFormat="1" ht="30.75" thickBot="1">
      <c r="B173" s="18" t="s">
        <v>38</v>
      </c>
      <c r="C173" s="34"/>
      <c r="D173" s="34"/>
      <c r="E173" s="34"/>
      <c r="F173" s="34"/>
      <c r="G173" s="34"/>
      <c r="H173" s="34"/>
      <c r="I173" s="34"/>
      <c r="J173" s="34"/>
      <c r="K173" s="34"/>
      <c r="L173" s="34"/>
      <c r="M173" s="34"/>
      <c r="N173" s="34"/>
      <c r="O173" s="67">
        <f t="shared" si="45"/>
        <v>0</v>
      </c>
      <c r="P173" s="54"/>
      <c r="Q173" s="55"/>
    </row>
    <row r="174" spans="2:17" s="2" customFormat="1" ht="15.75" customHeight="1" thickBot="1">
      <c r="B174" s="14" t="s">
        <v>39</v>
      </c>
      <c r="C174" s="34"/>
      <c r="D174" s="34"/>
      <c r="E174" s="34"/>
      <c r="F174" s="34"/>
      <c r="G174" s="34"/>
      <c r="H174" s="34"/>
      <c r="I174" s="34"/>
      <c r="J174" s="34"/>
      <c r="K174" s="34"/>
      <c r="L174" s="34"/>
      <c r="M174" s="34"/>
      <c r="N174" s="34"/>
      <c r="O174" s="67">
        <f t="shared" si="45"/>
        <v>0</v>
      </c>
      <c r="P174" s="54"/>
      <c r="Q174" s="55"/>
    </row>
    <row r="175" spans="2:17" s="2" customFormat="1" ht="15.75" customHeight="1" thickBot="1">
      <c r="B175" s="14" t="s">
        <v>40</v>
      </c>
      <c r="C175" s="34"/>
      <c r="D175" s="34"/>
      <c r="E175" s="34"/>
      <c r="F175" s="34"/>
      <c r="G175" s="34"/>
      <c r="H175" s="34"/>
      <c r="I175" s="34"/>
      <c r="J175" s="34"/>
      <c r="K175" s="34"/>
      <c r="L175" s="34"/>
      <c r="M175" s="34"/>
      <c r="N175" s="34"/>
      <c r="O175" s="67">
        <f t="shared" si="45"/>
        <v>0</v>
      </c>
      <c r="P175" s="54"/>
      <c r="Q175" s="55"/>
    </row>
    <row r="176" spans="2:17" s="2" customFormat="1" ht="15.75" customHeight="1" thickBot="1">
      <c r="B176" s="14" t="s">
        <v>41</v>
      </c>
      <c r="C176" s="34"/>
      <c r="D176" s="34"/>
      <c r="E176" s="34"/>
      <c r="F176" s="34"/>
      <c r="G176" s="34"/>
      <c r="H176" s="34"/>
      <c r="I176" s="34"/>
      <c r="J176" s="34"/>
      <c r="K176" s="34"/>
      <c r="L176" s="34"/>
      <c r="M176" s="34"/>
      <c r="N176" s="34"/>
      <c r="O176" s="67">
        <f t="shared" si="45"/>
        <v>0</v>
      </c>
      <c r="P176" s="54"/>
      <c r="Q176" s="55"/>
    </row>
    <row r="177" spans="2:17" s="2" customFormat="1" ht="45.75" thickBot="1">
      <c r="B177" s="18" t="s">
        <v>42</v>
      </c>
      <c r="C177" s="34"/>
      <c r="D177" s="34"/>
      <c r="E177" s="34"/>
      <c r="F177" s="34"/>
      <c r="G177" s="34"/>
      <c r="H177" s="34"/>
      <c r="I177" s="34"/>
      <c r="J177" s="34"/>
      <c r="K177" s="34"/>
      <c r="L177" s="34"/>
      <c r="M177" s="34"/>
      <c r="N177" s="34"/>
      <c r="O177" s="67">
        <f t="shared" si="45"/>
        <v>0</v>
      </c>
      <c r="P177" s="54"/>
      <c r="Q177" s="55"/>
    </row>
    <row r="178" spans="2:17" s="2" customFormat="1" ht="30.75" thickBot="1">
      <c r="B178" s="18" t="s">
        <v>44</v>
      </c>
      <c r="C178" s="34"/>
      <c r="D178" s="34"/>
      <c r="E178" s="34"/>
      <c r="F178" s="34"/>
      <c r="G178" s="34"/>
      <c r="H178" s="34"/>
      <c r="I178" s="34"/>
      <c r="J178" s="34"/>
      <c r="K178" s="34"/>
      <c r="L178" s="34"/>
      <c r="M178" s="34"/>
      <c r="N178" s="34"/>
      <c r="O178" s="67">
        <f t="shared" si="45"/>
        <v>0</v>
      </c>
      <c r="P178" s="54"/>
      <c r="Q178" s="55"/>
    </row>
    <row r="179" spans="2:17" s="2" customFormat="1" ht="45.75" thickBot="1">
      <c r="B179" s="18" t="s">
        <v>46</v>
      </c>
      <c r="C179" s="34"/>
      <c r="D179" s="34"/>
      <c r="E179" s="34"/>
      <c r="F179" s="34"/>
      <c r="G179" s="34"/>
      <c r="H179" s="34"/>
      <c r="I179" s="34"/>
      <c r="J179" s="34"/>
      <c r="K179" s="34"/>
      <c r="L179" s="34"/>
      <c r="M179" s="34"/>
      <c r="N179" s="34"/>
      <c r="O179" s="68">
        <f t="shared" si="45"/>
        <v>0</v>
      </c>
      <c r="P179" s="54"/>
      <c r="Q179" s="55"/>
    </row>
    <row r="180" spans="2:17" s="3" customFormat="1" ht="12.75" customHeight="1" thickBot="1">
      <c r="B180" s="4" t="s">
        <v>0</v>
      </c>
      <c r="C180" s="70">
        <f>SUM(C147:C179)</f>
        <v>149</v>
      </c>
      <c r="D180" s="70">
        <f>SUM(D147:D179)</f>
        <v>122.33333333333333</v>
      </c>
      <c r="E180" s="70">
        <f aca="true" t="shared" si="60" ref="E180:N180">SUM(E147:E179)</f>
        <v>219.66666666666666</v>
      </c>
      <c r="F180" s="70">
        <f t="shared" si="60"/>
        <v>247.66666666666666</v>
      </c>
      <c r="G180" s="70">
        <f t="shared" si="60"/>
        <v>265.33333333333337</v>
      </c>
      <c r="H180" s="70">
        <f t="shared" si="60"/>
        <v>254</v>
      </c>
      <c r="I180" s="70">
        <f t="shared" si="60"/>
        <v>160</v>
      </c>
      <c r="J180" s="70">
        <f t="shared" si="60"/>
        <v>181</v>
      </c>
      <c r="K180" s="70">
        <f t="shared" si="60"/>
        <v>195.33333333333334</v>
      </c>
      <c r="L180" s="70">
        <f t="shared" si="60"/>
        <v>167.66666666666666</v>
      </c>
      <c r="M180" s="70">
        <f t="shared" si="60"/>
        <v>61.99999999999999</v>
      </c>
      <c r="N180" s="70">
        <f t="shared" si="60"/>
        <v>76.00000000000001</v>
      </c>
      <c r="O180" s="69">
        <f>SUM(O147:O179)</f>
        <v>2100</v>
      </c>
      <c r="P180" s="8" t="s">
        <v>56</v>
      </c>
      <c r="Q180" s="56">
        <v>2100</v>
      </c>
    </row>
    <row r="181" spans="2:17" s="3" customFormat="1" ht="12.75" customHeight="1" thickBot="1">
      <c r="B181" s="5"/>
      <c r="C181" s="6"/>
      <c r="D181" s="6"/>
      <c r="E181" s="6"/>
      <c r="F181" s="6"/>
      <c r="G181" s="6"/>
      <c r="H181" s="6"/>
      <c r="I181" s="6"/>
      <c r="J181" s="6"/>
      <c r="K181" s="6"/>
      <c r="L181" s="6"/>
      <c r="M181" s="6"/>
      <c r="N181" s="6"/>
      <c r="O181" s="21">
        <f>SUM(C180:N180)-O180</f>
        <v>0</v>
      </c>
      <c r="P181" s="57" t="s">
        <v>55</v>
      </c>
      <c r="Q181" s="64">
        <f>SUM(Q180-O180)</f>
        <v>0</v>
      </c>
    </row>
    <row r="182" spans="2:17" s="3" customFormat="1" ht="12.75" customHeight="1">
      <c r="B182" s="5"/>
      <c r="C182" s="6"/>
      <c r="D182" s="6"/>
      <c r="E182" s="6"/>
      <c r="F182" s="6"/>
      <c r="G182" s="6"/>
      <c r="H182" s="6"/>
      <c r="I182" s="6"/>
      <c r="J182" s="6"/>
      <c r="K182" s="6"/>
      <c r="L182" s="6"/>
      <c r="M182" s="6"/>
      <c r="N182" s="6"/>
      <c r="O182" s="20"/>
      <c r="P182" s="60"/>
      <c r="Q182" s="56"/>
    </row>
    <row r="183" spans="2:17" s="3" customFormat="1" ht="18" thickBot="1">
      <c r="B183" s="99" t="s">
        <v>76</v>
      </c>
      <c r="C183" s="100"/>
      <c r="D183" s="100"/>
      <c r="E183" s="100"/>
      <c r="F183" s="100"/>
      <c r="G183" s="100"/>
      <c r="H183" s="100"/>
      <c r="I183" s="100"/>
      <c r="J183" s="100"/>
      <c r="K183" s="6"/>
      <c r="L183" s="6"/>
      <c r="M183" s="6"/>
      <c r="N183" s="6"/>
      <c r="O183" s="20"/>
      <c r="P183" s="61"/>
      <c r="Q183" s="62"/>
    </row>
    <row r="184" spans="2:13" ht="55.5" customHeight="1">
      <c r="B184" s="102" t="s">
        <v>77</v>
      </c>
      <c r="C184" s="102"/>
      <c r="D184" s="102"/>
      <c r="E184" s="102"/>
      <c r="F184" s="102"/>
      <c r="G184" s="102"/>
      <c r="H184" s="102"/>
      <c r="I184" s="102"/>
      <c r="J184" s="102"/>
      <c r="K184" s="102"/>
      <c r="L184" s="102"/>
      <c r="M184" s="102"/>
    </row>
    <row r="185" ht="15">
      <c r="B185" s="12" t="s">
        <v>72</v>
      </c>
    </row>
    <row r="186" ht="15.75" thickBot="1">
      <c r="B186" s="12"/>
    </row>
    <row r="187" spans="3:15" s="2" customFormat="1" ht="15.75" customHeight="1">
      <c r="C187" s="15" t="s">
        <v>4</v>
      </c>
      <c r="D187" s="16" t="s">
        <v>5</v>
      </c>
      <c r="E187" s="16" t="s">
        <v>6</v>
      </c>
      <c r="F187" s="16" t="s">
        <v>7</v>
      </c>
      <c r="G187" s="16" t="s">
        <v>8</v>
      </c>
      <c r="H187" s="16" t="s">
        <v>10</v>
      </c>
      <c r="I187" s="16" t="s">
        <v>11</v>
      </c>
      <c r="J187" s="16" t="s">
        <v>9</v>
      </c>
      <c r="K187" s="16" t="s">
        <v>12</v>
      </c>
      <c r="L187" s="16" t="s">
        <v>1</v>
      </c>
      <c r="M187" s="16" t="s">
        <v>2</v>
      </c>
      <c r="N187" s="46" t="s">
        <v>3</v>
      </c>
      <c r="O187" s="19" t="s">
        <v>48</v>
      </c>
    </row>
    <row r="188" spans="2:15" s="2" customFormat="1" ht="15.75" customHeight="1" thickBot="1">
      <c r="B188" s="13" t="s">
        <v>16</v>
      </c>
      <c r="C188" s="43" t="s">
        <v>30</v>
      </c>
      <c r="D188" s="44" t="s">
        <v>30</v>
      </c>
      <c r="E188" s="44" t="s">
        <v>30</v>
      </c>
      <c r="F188" s="44" t="s">
        <v>30</v>
      </c>
      <c r="G188" s="44" t="s">
        <v>30</v>
      </c>
      <c r="H188" s="44" t="s">
        <v>30</v>
      </c>
      <c r="I188" s="44" t="s">
        <v>30</v>
      </c>
      <c r="J188" s="44" t="s">
        <v>30</v>
      </c>
      <c r="K188" s="44" t="s">
        <v>30</v>
      </c>
      <c r="L188" s="44" t="s">
        <v>30</v>
      </c>
      <c r="M188" s="44" t="s">
        <v>30</v>
      </c>
      <c r="N188" s="45" t="s">
        <v>30</v>
      </c>
      <c r="O188" s="47" t="s">
        <v>49</v>
      </c>
    </row>
    <row r="189" spans="2:15" s="2" customFormat="1" ht="15.75" customHeight="1" thickBot="1">
      <c r="B189" s="14" t="s">
        <v>17</v>
      </c>
      <c r="C189" s="92">
        <f aca="true" t="shared" si="61" ref="C189:C221">SUM(C24-C72-C110-C147)</f>
        <v>0</v>
      </c>
      <c r="D189" s="52">
        <f aca="true" t="shared" si="62" ref="D189:N189">SUM(D24-D72-D110-D147)</f>
        <v>0</v>
      </c>
      <c r="E189" s="52">
        <f t="shared" si="62"/>
        <v>0</v>
      </c>
      <c r="F189" s="52">
        <f t="shared" si="62"/>
        <v>0</v>
      </c>
      <c r="G189" s="52">
        <f t="shared" si="62"/>
        <v>0</v>
      </c>
      <c r="H189" s="52">
        <f t="shared" si="62"/>
        <v>0</v>
      </c>
      <c r="I189" s="52">
        <f t="shared" si="62"/>
        <v>0</v>
      </c>
      <c r="J189" s="52">
        <f t="shared" si="62"/>
        <v>0</v>
      </c>
      <c r="K189" s="52">
        <f t="shared" si="62"/>
        <v>0</v>
      </c>
      <c r="L189" s="52">
        <f t="shared" si="62"/>
        <v>0</v>
      </c>
      <c r="M189" s="52">
        <f t="shared" si="62"/>
        <v>0</v>
      </c>
      <c r="N189" s="52">
        <f t="shared" si="62"/>
        <v>0</v>
      </c>
      <c r="O189" s="48">
        <f>SUM(C189:N189)</f>
        <v>0</v>
      </c>
    </row>
    <row r="190" spans="2:15" s="2" customFormat="1" ht="15.75" customHeight="1" thickBot="1">
      <c r="B190" s="14" t="s">
        <v>18</v>
      </c>
      <c r="C190" s="52">
        <f t="shared" si="61"/>
        <v>0</v>
      </c>
      <c r="D190" s="52">
        <f aca="true" t="shared" si="63" ref="D190:N190">SUM(D25-D73-D111-D148)</f>
        <v>0</v>
      </c>
      <c r="E190" s="52">
        <f t="shared" si="63"/>
        <v>0</v>
      </c>
      <c r="F190" s="52">
        <f t="shared" si="63"/>
        <v>0</v>
      </c>
      <c r="G190" s="52">
        <f t="shared" si="63"/>
        <v>0</v>
      </c>
      <c r="H190" s="52">
        <f t="shared" si="63"/>
        <v>0</v>
      </c>
      <c r="I190" s="52">
        <f t="shared" si="63"/>
        <v>0</v>
      </c>
      <c r="J190" s="52">
        <f t="shared" si="63"/>
        <v>0</v>
      </c>
      <c r="K190" s="52">
        <f t="shared" si="63"/>
        <v>0</v>
      </c>
      <c r="L190" s="52">
        <f t="shared" si="63"/>
        <v>0</v>
      </c>
      <c r="M190" s="52">
        <f t="shared" si="63"/>
        <v>0</v>
      </c>
      <c r="N190" s="52">
        <f t="shared" si="63"/>
        <v>0</v>
      </c>
      <c r="O190" s="49">
        <f aca="true" t="shared" si="64" ref="O190:O222">SUM(C190:N190)</f>
        <v>0</v>
      </c>
    </row>
    <row r="191" spans="2:15" s="2" customFormat="1" ht="15.75" customHeight="1" thickBot="1">
      <c r="B191" s="14" t="s">
        <v>19</v>
      </c>
      <c r="C191" s="52">
        <f t="shared" si="61"/>
        <v>0</v>
      </c>
      <c r="D191" s="52">
        <f aca="true" t="shared" si="65" ref="D191:N191">SUM(D26-D74-D112-D149)</f>
        <v>0</v>
      </c>
      <c r="E191" s="52">
        <f t="shared" si="65"/>
        <v>0</v>
      </c>
      <c r="F191" s="52">
        <f t="shared" si="65"/>
        <v>0</v>
      </c>
      <c r="G191" s="52">
        <f t="shared" si="65"/>
        <v>0</v>
      </c>
      <c r="H191" s="52">
        <f t="shared" si="65"/>
        <v>0</v>
      </c>
      <c r="I191" s="52">
        <f t="shared" si="65"/>
        <v>0</v>
      </c>
      <c r="J191" s="52">
        <f t="shared" si="65"/>
        <v>0</v>
      </c>
      <c r="K191" s="52">
        <f t="shared" si="65"/>
        <v>0</v>
      </c>
      <c r="L191" s="52">
        <f t="shared" si="65"/>
        <v>0</v>
      </c>
      <c r="M191" s="52">
        <f t="shared" si="65"/>
        <v>0</v>
      </c>
      <c r="N191" s="52">
        <f t="shared" si="65"/>
        <v>0</v>
      </c>
      <c r="O191" s="49">
        <f t="shared" si="64"/>
        <v>0</v>
      </c>
    </row>
    <row r="192" spans="2:15" s="2" customFormat="1" ht="15.75" customHeight="1" thickBot="1">
      <c r="B192" s="14" t="s">
        <v>20</v>
      </c>
      <c r="C192" s="52">
        <f t="shared" si="61"/>
        <v>0</v>
      </c>
      <c r="D192" s="52">
        <f aca="true" t="shared" si="66" ref="D192:N192">SUM(D27-D75-D113-D150)</f>
        <v>0</v>
      </c>
      <c r="E192" s="52">
        <f t="shared" si="66"/>
        <v>0</v>
      </c>
      <c r="F192" s="52">
        <f t="shared" si="66"/>
        <v>0</v>
      </c>
      <c r="G192" s="52">
        <f t="shared" si="66"/>
        <v>0</v>
      </c>
      <c r="H192" s="52">
        <f t="shared" si="66"/>
        <v>0</v>
      </c>
      <c r="I192" s="52">
        <f t="shared" si="66"/>
        <v>0</v>
      </c>
      <c r="J192" s="52">
        <f t="shared" si="66"/>
        <v>0</v>
      </c>
      <c r="K192" s="52">
        <f t="shared" si="66"/>
        <v>0</v>
      </c>
      <c r="L192" s="52">
        <f t="shared" si="66"/>
        <v>0</v>
      </c>
      <c r="M192" s="52">
        <f t="shared" si="66"/>
        <v>0</v>
      </c>
      <c r="N192" s="52">
        <f t="shared" si="66"/>
        <v>0</v>
      </c>
      <c r="O192" s="49">
        <f t="shared" si="64"/>
        <v>0</v>
      </c>
    </row>
    <row r="193" spans="2:15" s="2" customFormat="1" ht="60.75" thickBot="1">
      <c r="B193" s="18" t="s">
        <v>47</v>
      </c>
      <c r="C193" s="52">
        <f t="shared" si="61"/>
        <v>0</v>
      </c>
      <c r="D193" s="52">
        <f aca="true" t="shared" si="67" ref="D193:N193">SUM(D28-D76-D114-D151)</f>
        <v>0</v>
      </c>
      <c r="E193" s="52">
        <f t="shared" si="67"/>
        <v>0</v>
      </c>
      <c r="F193" s="52">
        <f t="shared" si="67"/>
        <v>0</v>
      </c>
      <c r="G193" s="52">
        <f t="shared" si="67"/>
        <v>0</v>
      </c>
      <c r="H193" s="52">
        <f t="shared" si="67"/>
        <v>0</v>
      </c>
      <c r="I193" s="52">
        <f t="shared" si="67"/>
        <v>0</v>
      </c>
      <c r="J193" s="52">
        <f t="shared" si="67"/>
        <v>0</v>
      </c>
      <c r="K193" s="52">
        <f t="shared" si="67"/>
        <v>0</v>
      </c>
      <c r="L193" s="52">
        <f t="shared" si="67"/>
        <v>0</v>
      </c>
      <c r="M193" s="52">
        <f t="shared" si="67"/>
        <v>0</v>
      </c>
      <c r="N193" s="52">
        <f t="shared" si="67"/>
        <v>0</v>
      </c>
      <c r="O193" s="49">
        <f t="shared" si="64"/>
        <v>0</v>
      </c>
    </row>
    <row r="194" spans="2:15" s="2" customFormat="1" ht="15.75" customHeight="1" thickBot="1">
      <c r="B194" s="14" t="s">
        <v>43</v>
      </c>
      <c r="C194" s="52">
        <f t="shared" si="61"/>
        <v>0</v>
      </c>
      <c r="D194" s="52">
        <f aca="true" t="shared" si="68" ref="D194:N194">SUM(D29-D77-D115-D152)</f>
        <v>0</v>
      </c>
      <c r="E194" s="52">
        <f t="shared" si="68"/>
        <v>0</v>
      </c>
      <c r="F194" s="52">
        <f t="shared" si="68"/>
        <v>0</v>
      </c>
      <c r="G194" s="52">
        <f t="shared" si="68"/>
        <v>0</v>
      </c>
      <c r="H194" s="52">
        <f t="shared" si="68"/>
        <v>0</v>
      </c>
      <c r="I194" s="52">
        <f t="shared" si="68"/>
        <v>0</v>
      </c>
      <c r="J194" s="52">
        <f t="shared" si="68"/>
        <v>0</v>
      </c>
      <c r="K194" s="52">
        <f t="shared" si="68"/>
        <v>0</v>
      </c>
      <c r="L194" s="52">
        <f t="shared" si="68"/>
        <v>0</v>
      </c>
      <c r="M194" s="52">
        <f t="shared" si="68"/>
        <v>0</v>
      </c>
      <c r="N194" s="52">
        <f t="shared" si="68"/>
        <v>0</v>
      </c>
      <c r="O194" s="49">
        <f t="shared" si="64"/>
        <v>0</v>
      </c>
    </row>
    <row r="195" spans="2:15" s="2" customFormat="1" ht="15.75" customHeight="1" thickBot="1">
      <c r="B195" s="13" t="s">
        <v>21</v>
      </c>
      <c r="C195" s="52">
        <f t="shared" si="61"/>
        <v>0</v>
      </c>
      <c r="D195" s="52">
        <f aca="true" t="shared" si="69" ref="D195:N195">SUM(D30-D78-D116-D153)</f>
        <v>0</v>
      </c>
      <c r="E195" s="52">
        <f t="shared" si="69"/>
        <v>0</v>
      </c>
      <c r="F195" s="52">
        <f t="shared" si="69"/>
        <v>0</v>
      </c>
      <c r="G195" s="52">
        <f t="shared" si="69"/>
        <v>0</v>
      </c>
      <c r="H195" s="52">
        <f t="shared" si="69"/>
        <v>0</v>
      </c>
      <c r="I195" s="52">
        <f t="shared" si="69"/>
        <v>0</v>
      </c>
      <c r="J195" s="52">
        <f t="shared" si="69"/>
        <v>0</v>
      </c>
      <c r="K195" s="52">
        <f t="shared" si="69"/>
        <v>0</v>
      </c>
      <c r="L195" s="52">
        <f t="shared" si="69"/>
        <v>0</v>
      </c>
      <c r="M195" s="52">
        <f t="shared" si="69"/>
        <v>0</v>
      </c>
      <c r="N195" s="52">
        <f t="shared" si="69"/>
        <v>0</v>
      </c>
      <c r="O195" s="49">
        <f t="shared" si="64"/>
        <v>0</v>
      </c>
    </row>
    <row r="196" spans="2:15" s="2" customFormat="1" ht="15.75" customHeight="1" thickBot="1">
      <c r="B196" s="14" t="s">
        <v>22</v>
      </c>
      <c r="C196" s="52">
        <f t="shared" si="61"/>
        <v>0</v>
      </c>
      <c r="D196" s="52">
        <f aca="true" t="shared" si="70" ref="D196:N196">SUM(D31-D79-D117-D154)</f>
        <v>0</v>
      </c>
      <c r="E196" s="52">
        <f t="shared" si="70"/>
        <v>0</v>
      </c>
      <c r="F196" s="52">
        <f t="shared" si="70"/>
        <v>0</v>
      </c>
      <c r="G196" s="52">
        <f t="shared" si="70"/>
        <v>0</v>
      </c>
      <c r="H196" s="52">
        <f t="shared" si="70"/>
        <v>0</v>
      </c>
      <c r="I196" s="52">
        <f t="shared" si="70"/>
        <v>0</v>
      </c>
      <c r="J196" s="52">
        <f t="shared" si="70"/>
        <v>0</v>
      </c>
      <c r="K196" s="52">
        <f t="shared" si="70"/>
        <v>0</v>
      </c>
      <c r="L196" s="52">
        <f t="shared" si="70"/>
        <v>0</v>
      </c>
      <c r="M196" s="52">
        <f t="shared" si="70"/>
        <v>0</v>
      </c>
      <c r="N196" s="52">
        <f t="shared" si="70"/>
        <v>0</v>
      </c>
      <c r="O196" s="49">
        <f t="shared" si="64"/>
        <v>0</v>
      </c>
    </row>
    <row r="197" spans="2:15" s="2" customFormat="1" ht="15.75" customHeight="1" thickBot="1">
      <c r="B197" s="14" t="s">
        <v>23</v>
      </c>
      <c r="C197" s="52">
        <f t="shared" si="61"/>
        <v>0</v>
      </c>
      <c r="D197" s="52">
        <f aca="true" t="shared" si="71" ref="D197:N197">SUM(D32-D80-D118-D155)</f>
        <v>0</v>
      </c>
      <c r="E197" s="52">
        <f t="shared" si="71"/>
        <v>0</v>
      </c>
      <c r="F197" s="52">
        <f t="shared" si="71"/>
        <v>0</v>
      </c>
      <c r="G197" s="52">
        <f t="shared" si="71"/>
        <v>0</v>
      </c>
      <c r="H197" s="52">
        <f t="shared" si="71"/>
        <v>0</v>
      </c>
      <c r="I197" s="52">
        <f t="shared" si="71"/>
        <v>0</v>
      </c>
      <c r="J197" s="52">
        <f t="shared" si="71"/>
        <v>0</v>
      </c>
      <c r="K197" s="52">
        <f t="shared" si="71"/>
        <v>0</v>
      </c>
      <c r="L197" s="52">
        <f t="shared" si="71"/>
        <v>0</v>
      </c>
      <c r="M197" s="52">
        <f t="shared" si="71"/>
        <v>0</v>
      </c>
      <c r="N197" s="52">
        <f t="shared" si="71"/>
        <v>0</v>
      </c>
      <c r="O197" s="49">
        <f t="shared" si="64"/>
        <v>0</v>
      </c>
    </row>
    <row r="198" spans="2:15" s="2" customFormat="1" ht="15.75" customHeight="1" thickBot="1">
      <c r="B198" s="14" t="s">
        <v>43</v>
      </c>
      <c r="C198" s="52">
        <f t="shared" si="61"/>
        <v>0</v>
      </c>
      <c r="D198" s="52">
        <f aca="true" t="shared" si="72" ref="D198:N198">SUM(D33-D81-D119-D156)</f>
        <v>0</v>
      </c>
      <c r="E198" s="52">
        <f t="shared" si="72"/>
        <v>0</v>
      </c>
      <c r="F198" s="52">
        <f t="shared" si="72"/>
        <v>0</v>
      </c>
      <c r="G198" s="52">
        <f t="shared" si="72"/>
        <v>0</v>
      </c>
      <c r="H198" s="52">
        <f t="shared" si="72"/>
        <v>0</v>
      </c>
      <c r="I198" s="52">
        <f t="shared" si="72"/>
        <v>0</v>
      </c>
      <c r="J198" s="52">
        <f t="shared" si="72"/>
        <v>0</v>
      </c>
      <c r="K198" s="52">
        <f t="shared" si="72"/>
        <v>0</v>
      </c>
      <c r="L198" s="52">
        <f t="shared" si="72"/>
        <v>0</v>
      </c>
      <c r="M198" s="52">
        <f t="shared" si="72"/>
        <v>0</v>
      </c>
      <c r="N198" s="52">
        <f t="shared" si="72"/>
        <v>0</v>
      </c>
      <c r="O198" s="49">
        <f t="shared" si="64"/>
        <v>0</v>
      </c>
    </row>
    <row r="199" spans="2:15" s="2" customFormat="1" ht="15.75" customHeight="1" thickBot="1">
      <c r="B199" s="13" t="s">
        <v>26</v>
      </c>
      <c r="C199" s="52">
        <f t="shared" si="61"/>
        <v>0</v>
      </c>
      <c r="D199" s="52">
        <f aca="true" t="shared" si="73" ref="D199:N199">SUM(D34-D82-D120-D157)</f>
        <v>0</v>
      </c>
      <c r="E199" s="52">
        <f t="shared" si="73"/>
        <v>0</v>
      </c>
      <c r="F199" s="52">
        <f t="shared" si="73"/>
        <v>0</v>
      </c>
      <c r="G199" s="52">
        <f t="shared" si="73"/>
        <v>0</v>
      </c>
      <c r="H199" s="52">
        <f t="shared" si="73"/>
        <v>0</v>
      </c>
      <c r="I199" s="52">
        <f t="shared" si="73"/>
        <v>0</v>
      </c>
      <c r="J199" s="52">
        <f t="shared" si="73"/>
        <v>0</v>
      </c>
      <c r="K199" s="52">
        <f t="shared" si="73"/>
        <v>0</v>
      </c>
      <c r="L199" s="52">
        <f t="shared" si="73"/>
        <v>0</v>
      </c>
      <c r="M199" s="52">
        <f t="shared" si="73"/>
        <v>0</v>
      </c>
      <c r="N199" s="52">
        <f t="shared" si="73"/>
        <v>0</v>
      </c>
      <c r="O199" s="49">
        <f t="shared" si="64"/>
        <v>0</v>
      </c>
    </row>
    <row r="200" spans="2:15" s="2" customFormat="1" ht="30" customHeight="1" thickBot="1">
      <c r="B200" s="18" t="s">
        <v>35</v>
      </c>
      <c r="C200" s="52">
        <f t="shared" si="61"/>
        <v>0</v>
      </c>
      <c r="D200" s="52">
        <f aca="true" t="shared" si="74" ref="D200:N200">SUM(D35-D83-D121-D158)</f>
        <v>0</v>
      </c>
      <c r="E200" s="52">
        <f t="shared" si="74"/>
        <v>0</v>
      </c>
      <c r="F200" s="52">
        <f t="shared" si="74"/>
        <v>0</v>
      </c>
      <c r="G200" s="52">
        <f t="shared" si="74"/>
        <v>0</v>
      </c>
      <c r="H200" s="52">
        <f t="shared" si="74"/>
        <v>0</v>
      </c>
      <c r="I200" s="52">
        <f t="shared" si="74"/>
        <v>0</v>
      </c>
      <c r="J200" s="52">
        <f t="shared" si="74"/>
        <v>0</v>
      </c>
      <c r="K200" s="52">
        <f t="shared" si="74"/>
        <v>0</v>
      </c>
      <c r="L200" s="52">
        <f t="shared" si="74"/>
        <v>0</v>
      </c>
      <c r="M200" s="52">
        <f t="shared" si="74"/>
        <v>0</v>
      </c>
      <c r="N200" s="52">
        <f t="shared" si="74"/>
        <v>0</v>
      </c>
      <c r="O200" s="49">
        <f t="shared" si="64"/>
        <v>0</v>
      </c>
    </row>
    <row r="201" spans="2:15" s="2" customFormat="1" ht="30" customHeight="1" thickBot="1">
      <c r="B201" s="18" t="s">
        <v>36</v>
      </c>
      <c r="C201" s="52">
        <f t="shared" si="61"/>
        <v>0</v>
      </c>
      <c r="D201" s="52">
        <f aca="true" t="shared" si="75" ref="D201:N201">SUM(D36-D84-D122-D159)</f>
        <v>0</v>
      </c>
      <c r="E201" s="52">
        <f t="shared" si="75"/>
        <v>0</v>
      </c>
      <c r="F201" s="52">
        <f t="shared" si="75"/>
        <v>0</v>
      </c>
      <c r="G201" s="52">
        <f t="shared" si="75"/>
        <v>0</v>
      </c>
      <c r="H201" s="52">
        <f t="shared" si="75"/>
        <v>0</v>
      </c>
      <c r="I201" s="52">
        <f t="shared" si="75"/>
        <v>0</v>
      </c>
      <c r="J201" s="52">
        <f t="shared" si="75"/>
        <v>0</v>
      </c>
      <c r="K201" s="52">
        <f t="shared" si="75"/>
        <v>0</v>
      </c>
      <c r="L201" s="52">
        <f t="shared" si="75"/>
        <v>0</v>
      </c>
      <c r="M201" s="52">
        <f t="shared" si="75"/>
        <v>0</v>
      </c>
      <c r="N201" s="52">
        <f t="shared" si="75"/>
        <v>0</v>
      </c>
      <c r="O201" s="49">
        <f t="shared" si="64"/>
        <v>0</v>
      </c>
    </row>
    <row r="202" spans="2:15" s="2" customFormat="1" ht="30.75" thickBot="1">
      <c r="B202" s="18" t="s">
        <v>50</v>
      </c>
      <c r="C202" s="52">
        <f t="shared" si="61"/>
        <v>0</v>
      </c>
      <c r="D202" s="52">
        <f aca="true" t="shared" si="76" ref="D202:N202">SUM(D37-D85-D123-D160)</f>
        <v>0</v>
      </c>
      <c r="E202" s="52">
        <f t="shared" si="76"/>
        <v>0</v>
      </c>
      <c r="F202" s="52">
        <f t="shared" si="76"/>
        <v>0</v>
      </c>
      <c r="G202" s="52">
        <f t="shared" si="76"/>
        <v>0</v>
      </c>
      <c r="H202" s="52">
        <f t="shared" si="76"/>
        <v>0</v>
      </c>
      <c r="I202" s="52">
        <f t="shared" si="76"/>
        <v>0</v>
      </c>
      <c r="J202" s="52">
        <f t="shared" si="76"/>
        <v>0</v>
      </c>
      <c r="K202" s="52">
        <f t="shared" si="76"/>
        <v>0</v>
      </c>
      <c r="L202" s="52">
        <f t="shared" si="76"/>
        <v>0</v>
      </c>
      <c r="M202" s="52">
        <f t="shared" si="76"/>
        <v>0</v>
      </c>
      <c r="N202" s="52">
        <f t="shared" si="76"/>
        <v>0</v>
      </c>
      <c r="O202" s="49">
        <f t="shared" si="64"/>
        <v>0</v>
      </c>
    </row>
    <row r="203" spans="2:15" s="2" customFormat="1" ht="15.75" customHeight="1" thickBot="1">
      <c r="B203" s="14" t="s">
        <v>27</v>
      </c>
      <c r="C203" s="52">
        <f t="shared" si="61"/>
        <v>0</v>
      </c>
      <c r="D203" s="52">
        <f aca="true" t="shared" si="77" ref="D203:N203">SUM(D38-D86-D124-D161)</f>
        <v>0</v>
      </c>
      <c r="E203" s="52">
        <f t="shared" si="77"/>
        <v>0</v>
      </c>
      <c r="F203" s="52">
        <f t="shared" si="77"/>
        <v>0</v>
      </c>
      <c r="G203" s="52">
        <f t="shared" si="77"/>
        <v>0</v>
      </c>
      <c r="H203" s="52">
        <f t="shared" si="77"/>
        <v>0</v>
      </c>
      <c r="I203" s="52">
        <f t="shared" si="77"/>
        <v>0</v>
      </c>
      <c r="J203" s="52">
        <f t="shared" si="77"/>
        <v>0</v>
      </c>
      <c r="K203" s="52">
        <f t="shared" si="77"/>
        <v>0</v>
      </c>
      <c r="L203" s="52">
        <f t="shared" si="77"/>
        <v>0</v>
      </c>
      <c r="M203" s="52">
        <f t="shared" si="77"/>
        <v>0</v>
      </c>
      <c r="N203" s="52">
        <f t="shared" si="77"/>
        <v>0</v>
      </c>
      <c r="O203" s="49">
        <f t="shared" si="64"/>
        <v>0</v>
      </c>
    </row>
    <row r="204" spans="2:15" s="2" customFormat="1" ht="15.75" customHeight="1" thickBot="1">
      <c r="B204" s="14" t="s">
        <v>28</v>
      </c>
      <c r="C204" s="52">
        <f t="shared" si="61"/>
        <v>0</v>
      </c>
      <c r="D204" s="52">
        <f aca="true" t="shared" si="78" ref="D204:N204">SUM(D39-D87-D125-D162)</f>
        <v>0</v>
      </c>
      <c r="E204" s="52">
        <f t="shared" si="78"/>
        <v>0</v>
      </c>
      <c r="F204" s="52">
        <f t="shared" si="78"/>
        <v>0</v>
      </c>
      <c r="G204" s="52">
        <f t="shared" si="78"/>
        <v>0</v>
      </c>
      <c r="H204" s="52">
        <f t="shared" si="78"/>
        <v>0</v>
      </c>
      <c r="I204" s="52">
        <f t="shared" si="78"/>
        <v>0</v>
      </c>
      <c r="J204" s="52">
        <f t="shared" si="78"/>
        <v>0</v>
      </c>
      <c r="K204" s="52">
        <f t="shared" si="78"/>
        <v>0</v>
      </c>
      <c r="L204" s="52">
        <f t="shared" si="78"/>
        <v>0</v>
      </c>
      <c r="M204" s="52">
        <f t="shared" si="78"/>
        <v>0</v>
      </c>
      <c r="N204" s="52">
        <f t="shared" si="78"/>
        <v>0</v>
      </c>
      <c r="O204" s="49">
        <f t="shared" si="64"/>
        <v>0</v>
      </c>
    </row>
    <row r="205" spans="2:15" s="2" customFormat="1" ht="15.75" customHeight="1" thickBot="1">
      <c r="B205" s="14" t="s">
        <v>24</v>
      </c>
      <c r="C205" s="52">
        <f t="shared" si="61"/>
        <v>0</v>
      </c>
      <c r="D205" s="52">
        <f aca="true" t="shared" si="79" ref="D205:N205">SUM(D40-D88-D126-D163)</f>
        <v>0</v>
      </c>
      <c r="E205" s="52">
        <f t="shared" si="79"/>
        <v>0</v>
      </c>
      <c r="F205" s="52">
        <f t="shared" si="79"/>
        <v>4.440892098500626E-16</v>
      </c>
      <c r="G205" s="52">
        <f t="shared" si="79"/>
        <v>0</v>
      </c>
      <c r="H205" s="52">
        <f t="shared" si="79"/>
        <v>0</v>
      </c>
      <c r="I205" s="52">
        <f t="shared" si="79"/>
        <v>0</v>
      </c>
      <c r="J205" s="52">
        <f t="shared" si="79"/>
        <v>1.7763568394002505E-15</v>
      </c>
      <c r="K205" s="52">
        <f t="shared" si="79"/>
        <v>0</v>
      </c>
      <c r="L205" s="52">
        <f t="shared" si="79"/>
        <v>0</v>
      </c>
      <c r="M205" s="52">
        <f t="shared" si="79"/>
        <v>2.220446049250313E-16</v>
      </c>
      <c r="N205" s="52">
        <f t="shared" si="79"/>
        <v>2.220446049250313E-16</v>
      </c>
      <c r="O205" s="49">
        <f t="shared" si="64"/>
        <v>2.6645352591003757E-15</v>
      </c>
    </row>
    <row r="206" spans="2:15" s="2" customFormat="1" ht="15.75" customHeight="1" thickBot="1">
      <c r="B206" s="14" t="s">
        <v>25</v>
      </c>
      <c r="C206" s="52">
        <f aca="true" t="shared" si="80" ref="C206:N206">SUM(C41-C89-C127-C164)</f>
        <v>0</v>
      </c>
      <c r="D206" s="52">
        <f t="shared" si="80"/>
        <v>0</v>
      </c>
      <c r="E206" s="52">
        <f t="shared" si="80"/>
        <v>0</v>
      </c>
      <c r="F206" s="52">
        <f t="shared" si="80"/>
        <v>2.220446049250313E-16</v>
      </c>
      <c r="G206" s="52">
        <f t="shared" si="80"/>
        <v>2.220446049250313E-16</v>
      </c>
      <c r="H206" s="52">
        <f t="shared" si="80"/>
        <v>4.440892098500626E-16</v>
      </c>
      <c r="I206" s="52">
        <f t="shared" si="80"/>
        <v>4.440892098500626E-16</v>
      </c>
      <c r="J206" s="52">
        <f t="shared" si="80"/>
        <v>0</v>
      </c>
      <c r="K206" s="52">
        <f t="shared" si="80"/>
        <v>0</v>
      </c>
      <c r="L206" s="52">
        <f t="shared" si="80"/>
        <v>4.440892098500626E-16</v>
      </c>
      <c r="M206" s="52">
        <f t="shared" si="80"/>
        <v>2.220446049250313E-16</v>
      </c>
      <c r="N206" s="52">
        <f t="shared" si="80"/>
        <v>2.220446049250313E-16</v>
      </c>
      <c r="O206" s="49">
        <f t="shared" si="64"/>
        <v>2.220446049250313E-15</v>
      </c>
    </row>
    <row r="207" spans="2:15" s="2" customFormat="1" ht="15.75" customHeight="1" thickBot="1">
      <c r="B207" s="14" t="s">
        <v>29</v>
      </c>
      <c r="C207" s="52">
        <f t="shared" si="61"/>
        <v>0</v>
      </c>
      <c r="D207" s="52">
        <f aca="true" t="shared" si="81" ref="D207:N207">SUM(D42-D90-D128-D165)</f>
        <v>0</v>
      </c>
      <c r="E207" s="52">
        <f t="shared" si="81"/>
        <v>0</v>
      </c>
      <c r="F207" s="52">
        <f t="shared" si="81"/>
        <v>0</v>
      </c>
      <c r="G207" s="52">
        <f t="shared" si="81"/>
        <v>0</v>
      </c>
      <c r="H207" s="52">
        <f t="shared" si="81"/>
        <v>0</v>
      </c>
      <c r="I207" s="52">
        <f t="shared" si="81"/>
        <v>0</v>
      </c>
      <c r="J207" s="52">
        <f t="shared" si="81"/>
        <v>0</v>
      </c>
      <c r="K207" s="52">
        <f t="shared" si="81"/>
        <v>0</v>
      </c>
      <c r="L207" s="52">
        <f t="shared" si="81"/>
        <v>0</v>
      </c>
      <c r="M207" s="52">
        <f t="shared" si="81"/>
        <v>0</v>
      </c>
      <c r="N207" s="52">
        <f t="shared" si="81"/>
        <v>0</v>
      </c>
      <c r="O207" s="49">
        <f t="shared" si="64"/>
        <v>0</v>
      </c>
    </row>
    <row r="208" spans="2:15" s="2" customFormat="1" ht="15.75" customHeight="1" thickBot="1">
      <c r="B208" s="14" t="s">
        <v>43</v>
      </c>
      <c r="C208" s="52">
        <f t="shared" si="61"/>
        <v>0</v>
      </c>
      <c r="D208" s="52">
        <f aca="true" t="shared" si="82" ref="D208:N208">SUM(D43-D91-D129-D166)</f>
        <v>0</v>
      </c>
      <c r="E208" s="52">
        <f t="shared" si="82"/>
        <v>0</v>
      </c>
      <c r="F208" s="52">
        <f t="shared" si="82"/>
        <v>0</v>
      </c>
      <c r="G208" s="52">
        <f t="shared" si="82"/>
        <v>0</v>
      </c>
      <c r="H208" s="52">
        <f t="shared" si="82"/>
        <v>0</v>
      </c>
      <c r="I208" s="52">
        <f t="shared" si="82"/>
        <v>0</v>
      </c>
      <c r="J208" s="52">
        <f t="shared" si="82"/>
        <v>0</v>
      </c>
      <c r="K208" s="52">
        <f t="shared" si="82"/>
        <v>0</v>
      </c>
      <c r="L208" s="52">
        <f t="shared" si="82"/>
        <v>0</v>
      </c>
      <c r="M208" s="52">
        <f t="shared" si="82"/>
        <v>0</v>
      </c>
      <c r="N208" s="52">
        <f t="shared" si="82"/>
        <v>0</v>
      </c>
      <c r="O208" s="49">
        <f t="shared" si="64"/>
        <v>0</v>
      </c>
    </row>
    <row r="209" spans="2:15" s="2" customFormat="1" ht="45.75" thickBot="1">
      <c r="B209" s="18" t="s">
        <v>45</v>
      </c>
      <c r="C209" s="52">
        <f t="shared" si="61"/>
        <v>0</v>
      </c>
      <c r="D209" s="52">
        <f aca="true" t="shared" si="83" ref="D209:N209">SUM(D44-D92-D130-D167)</f>
        <v>0</v>
      </c>
      <c r="E209" s="52">
        <f t="shared" si="83"/>
        <v>0</v>
      </c>
      <c r="F209" s="52">
        <f t="shared" si="83"/>
        <v>0</v>
      </c>
      <c r="G209" s="52">
        <f t="shared" si="83"/>
        <v>0</v>
      </c>
      <c r="H209" s="52">
        <f t="shared" si="83"/>
        <v>0</v>
      </c>
      <c r="I209" s="52">
        <f t="shared" si="83"/>
        <v>0</v>
      </c>
      <c r="J209" s="52">
        <f t="shared" si="83"/>
        <v>0</v>
      </c>
      <c r="K209" s="52">
        <f t="shared" si="83"/>
        <v>0</v>
      </c>
      <c r="L209" s="52">
        <f t="shared" si="83"/>
        <v>0</v>
      </c>
      <c r="M209" s="52">
        <f t="shared" si="83"/>
        <v>0</v>
      </c>
      <c r="N209" s="52">
        <f t="shared" si="83"/>
        <v>0</v>
      </c>
      <c r="O209" s="49">
        <f t="shared" si="64"/>
        <v>0</v>
      </c>
    </row>
    <row r="210" spans="2:15" s="2" customFormat="1" ht="15.75" customHeight="1" thickBot="1">
      <c r="B210" s="14" t="s">
        <v>34</v>
      </c>
      <c r="C210" s="52">
        <f t="shared" si="61"/>
        <v>0</v>
      </c>
      <c r="D210" s="52">
        <f aca="true" t="shared" si="84" ref="D210:N210">SUM(D45-D93-D131-D168)</f>
        <v>-8.881784197001252E-16</v>
      </c>
      <c r="E210" s="52">
        <f t="shared" si="84"/>
        <v>2.220446049250313E-16</v>
      </c>
      <c r="F210" s="52">
        <f t="shared" si="84"/>
        <v>2.220446049250313E-16</v>
      </c>
      <c r="G210" s="52">
        <f t="shared" si="84"/>
        <v>2.220446049250313E-16</v>
      </c>
      <c r="H210" s="52">
        <f t="shared" si="84"/>
        <v>2.220446049250313E-16</v>
      </c>
      <c r="I210" s="52">
        <f t="shared" si="84"/>
        <v>2.220446049250313E-16</v>
      </c>
      <c r="J210" s="52">
        <f t="shared" si="84"/>
        <v>-1.7763568394002505E-15</v>
      </c>
      <c r="K210" s="52">
        <f t="shared" si="84"/>
        <v>-3.552713678800501E-15</v>
      </c>
      <c r="L210" s="52">
        <f t="shared" si="84"/>
        <v>-1.4210854715202004E-14</v>
      </c>
      <c r="M210" s="52">
        <f t="shared" si="84"/>
        <v>-1.7763568394002505E-15</v>
      </c>
      <c r="N210" s="52">
        <f t="shared" si="84"/>
        <v>-1.7763568394002505E-15</v>
      </c>
      <c r="O210" s="49">
        <f t="shared" si="64"/>
        <v>-2.2870594307278225E-14</v>
      </c>
    </row>
    <row r="211" spans="2:15" s="2" customFormat="1" ht="15.75" customHeight="1" thickBot="1">
      <c r="B211" s="13" t="s">
        <v>31</v>
      </c>
      <c r="C211" s="52">
        <f t="shared" si="61"/>
        <v>0</v>
      </c>
      <c r="D211" s="52">
        <f aca="true" t="shared" si="85" ref="D211:N211">SUM(D46-D94-D132-D169)</f>
        <v>0</v>
      </c>
      <c r="E211" s="52">
        <f t="shared" si="85"/>
        <v>0</v>
      </c>
      <c r="F211" s="52">
        <f t="shared" si="85"/>
        <v>0</v>
      </c>
      <c r="G211" s="52">
        <f t="shared" si="85"/>
        <v>0</v>
      </c>
      <c r="H211" s="52">
        <f t="shared" si="85"/>
        <v>0</v>
      </c>
      <c r="I211" s="52">
        <f t="shared" si="85"/>
        <v>0</v>
      </c>
      <c r="J211" s="52">
        <f t="shared" si="85"/>
        <v>0</v>
      </c>
      <c r="K211" s="52">
        <f t="shared" si="85"/>
        <v>0</v>
      </c>
      <c r="L211" s="52">
        <f t="shared" si="85"/>
        <v>0</v>
      </c>
      <c r="M211" s="52">
        <f t="shared" si="85"/>
        <v>0</v>
      </c>
      <c r="N211" s="52">
        <f t="shared" si="85"/>
        <v>0</v>
      </c>
      <c r="O211" s="49">
        <f t="shared" si="64"/>
        <v>0</v>
      </c>
    </row>
    <row r="212" spans="2:15" s="2" customFormat="1" ht="15.75" customHeight="1" thickBot="1">
      <c r="B212" s="14" t="s">
        <v>32</v>
      </c>
      <c r="C212" s="52">
        <f t="shared" si="61"/>
        <v>0</v>
      </c>
      <c r="D212" s="52">
        <f aca="true" t="shared" si="86" ref="D212:N212">SUM(D47-D95-D133-D170)</f>
        <v>0</v>
      </c>
      <c r="E212" s="52">
        <f t="shared" si="86"/>
        <v>0</v>
      </c>
      <c r="F212" s="52">
        <f t="shared" si="86"/>
        <v>0</v>
      </c>
      <c r="G212" s="52">
        <f t="shared" si="86"/>
        <v>0</v>
      </c>
      <c r="H212" s="52">
        <f t="shared" si="86"/>
        <v>0</v>
      </c>
      <c r="I212" s="52">
        <f t="shared" si="86"/>
        <v>0</v>
      </c>
      <c r="J212" s="52">
        <f t="shared" si="86"/>
        <v>0</v>
      </c>
      <c r="K212" s="52">
        <f t="shared" si="86"/>
        <v>0</v>
      </c>
      <c r="L212" s="52">
        <f t="shared" si="86"/>
        <v>0</v>
      </c>
      <c r="M212" s="52">
        <f t="shared" si="86"/>
        <v>0</v>
      </c>
      <c r="N212" s="52">
        <f t="shared" si="86"/>
        <v>0</v>
      </c>
      <c r="O212" s="49">
        <f t="shared" si="64"/>
        <v>0</v>
      </c>
    </row>
    <row r="213" spans="2:15" s="2" customFormat="1" ht="15.75" customHeight="1" thickBot="1">
      <c r="B213" s="14" t="s">
        <v>33</v>
      </c>
      <c r="C213" s="52">
        <f t="shared" si="61"/>
        <v>0</v>
      </c>
      <c r="D213" s="52">
        <f aca="true" t="shared" si="87" ref="D213:N213">SUM(D48-D96-D134-D171)</f>
        <v>0</v>
      </c>
      <c r="E213" s="52">
        <f t="shared" si="87"/>
        <v>0</v>
      </c>
      <c r="F213" s="52">
        <f t="shared" si="87"/>
        <v>0</v>
      </c>
      <c r="G213" s="52">
        <f t="shared" si="87"/>
        <v>0</v>
      </c>
      <c r="H213" s="52">
        <f t="shared" si="87"/>
        <v>0</v>
      </c>
      <c r="I213" s="52">
        <f t="shared" si="87"/>
        <v>0</v>
      </c>
      <c r="J213" s="52">
        <f t="shared" si="87"/>
        <v>0</v>
      </c>
      <c r="K213" s="52">
        <f t="shared" si="87"/>
        <v>0</v>
      </c>
      <c r="L213" s="52">
        <f t="shared" si="87"/>
        <v>0</v>
      </c>
      <c r="M213" s="52">
        <f t="shared" si="87"/>
        <v>0</v>
      </c>
      <c r="N213" s="52">
        <f t="shared" si="87"/>
        <v>0</v>
      </c>
      <c r="O213" s="49">
        <f t="shared" si="64"/>
        <v>0</v>
      </c>
    </row>
    <row r="214" spans="2:15" s="2" customFormat="1" ht="15.75" customHeight="1" thickBot="1">
      <c r="B214" s="14" t="s">
        <v>37</v>
      </c>
      <c r="C214" s="52">
        <f t="shared" si="61"/>
        <v>0</v>
      </c>
      <c r="D214" s="52">
        <f aca="true" t="shared" si="88" ref="D214:N214">SUM(D49-D97-D135-D172)</f>
        <v>0</v>
      </c>
      <c r="E214" s="52">
        <f t="shared" si="88"/>
        <v>0</v>
      </c>
      <c r="F214" s="52">
        <f t="shared" si="88"/>
        <v>0</v>
      </c>
      <c r="G214" s="52">
        <f t="shared" si="88"/>
        <v>0</v>
      </c>
      <c r="H214" s="52">
        <f t="shared" si="88"/>
        <v>0</v>
      </c>
      <c r="I214" s="52">
        <f t="shared" si="88"/>
        <v>0</v>
      </c>
      <c r="J214" s="52">
        <f t="shared" si="88"/>
        <v>0</v>
      </c>
      <c r="K214" s="52">
        <f t="shared" si="88"/>
        <v>0</v>
      </c>
      <c r="L214" s="52">
        <f t="shared" si="88"/>
        <v>0</v>
      </c>
      <c r="M214" s="52">
        <f t="shared" si="88"/>
        <v>0</v>
      </c>
      <c r="N214" s="52">
        <f t="shared" si="88"/>
        <v>0</v>
      </c>
      <c r="O214" s="49">
        <f t="shared" si="64"/>
        <v>0</v>
      </c>
    </row>
    <row r="215" spans="2:15" s="2" customFormat="1" ht="30.75" thickBot="1">
      <c r="B215" s="18" t="s">
        <v>38</v>
      </c>
      <c r="C215" s="52">
        <f t="shared" si="61"/>
        <v>0</v>
      </c>
      <c r="D215" s="52">
        <f aca="true" t="shared" si="89" ref="D215:N215">SUM(D50-D98-D136-D173)</f>
        <v>0</v>
      </c>
      <c r="E215" s="52">
        <f t="shared" si="89"/>
        <v>0</v>
      </c>
      <c r="F215" s="52">
        <f t="shared" si="89"/>
        <v>0</v>
      </c>
      <c r="G215" s="52">
        <f t="shared" si="89"/>
        <v>0</v>
      </c>
      <c r="H215" s="52">
        <f t="shared" si="89"/>
        <v>0</v>
      </c>
      <c r="I215" s="52">
        <f t="shared" si="89"/>
        <v>0</v>
      </c>
      <c r="J215" s="52">
        <f t="shared" si="89"/>
        <v>0</v>
      </c>
      <c r="K215" s="52">
        <f t="shared" si="89"/>
        <v>0</v>
      </c>
      <c r="L215" s="52">
        <f t="shared" si="89"/>
        <v>0</v>
      </c>
      <c r="M215" s="52">
        <f t="shared" si="89"/>
        <v>0</v>
      </c>
      <c r="N215" s="52">
        <f t="shared" si="89"/>
        <v>0</v>
      </c>
      <c r="O215" s="49">
        <f t="shared" si="64"/>
        <v>0</v>
      </c>
    </row>
    <row r="216" spans="2:15" s="2" customFormat="1" ht="15.75" customHeight="1" thickBot="1">
      <c r="B216" s="14" t="s">
        <v>39</v>
      </c>
      <c r="C216" s="52">
        <f t="shared" si="61"/>
        <v>0</v>
      </c>
      <c r="D216" s="52">
        <f aca="true" t="shared" si="90" ref="D216:N216">SUM(D51-D99-D137-D174)</f>
        <v>0</v>
      </c>
      <c r="E216" s="52">
        <f t="shared" si="90"/>
        <v>0</v>
      </c>
      <c r="F216" s="52">
        <f t="shared" si="90"/>
        <v>0</v>
      </c>
      <c r="G216" s="52">
        <f t="shared" si="90"/>
        <v>0</v>
      </c>
      <c r="H216" s="52">
        <f t="shared" si="90"/>
        <v>0</v>
      </c>
      <c r="I216" s="52">
        <f t="shared" si="90"/>
        <v>0</v>
      </c>
      <c r="J216" s="52">
        <f t="shared" si="90"/>
        <v>0</v>
      </c>
      <c r="K216" s="52">
        <f t="shared" si="90"/>
        <v>0</v>
      </c>
      <c r="L216" s="52">
        <f t="shared" si="90"/>
        <v>0</v>
      </c>
      <c r="M216" s="52">
        <f t="shared" si="90"/>
        <v>0</v>
      </c>
      <c r="N216" s="52">
        <f t="shared" si="90"/>
        <v>0</v>
      </c>
      <c r="O216" s="49">
        <f t="shared" si="64"/>
        <v>0</v>
      </c>
    </row>
    <row r="217" spans="2:15" s="2" customFormat="1" ht="15.75" customHeight="1" thickBot="1">
      <c r="B217" s="14" t="s">
        <v>40</v>
      </c>
      <c r="C217" s="52">
        <f t="shared" si="61"/>
        <v>0</v>
      </c>
      <c r="D217" s="52">
        <f aca="true" t="shared" si="91" ref="D217:N217">SUM(D52-D100-D138-D175)</f>
        <v>0</v>
      </c>
      <c r="E217" s="52">
        <f t="shared" si="91"/>
        <v>0</v>
      </c>
      <c r="F217" s="52">
        <f t="shared" si="91"/>
        <v>0</v>
      </c>
      <c r="G217" s="52">
        <f t="shared" si="91"/>
        <v>0</v>
      </c>
      <c r="H217" s="52">
        <f t="shared" si="91"/>
        <v>0</v>
      </c>
      <c r="I217" s="52">
        <f t="shared" si="91"/>
        <v>0</v>
      </c>
      <c r="J217" s="52">
        <f t="shared" si="91"/>
        <v>0</v>
      </c>
      <c r="K217" s="52">
        <f t="shared" si="91"/>
        <v>0</v>
      </c>
      <c r="L217" s="52">
        <f t="shared" si="91"/>
        <v>0</v>
      </c>
      <c r="M217" s="52">
        <f t="shared" si="91"/>
        <v>0</v>
      </c>
      <c r="N217" s="52">
        <f t="shared" si="91"/>
        <v>0</v>
      </c>
      <c r="O217" s="49">
        <f t="shared" si="64"/>
        <v>0</v>
      </c>
    </row>
    <row r="218" spans="2:15" s="2" customFormat="1" ht="15.75" customHeight="1" thickBot="1">
      <c r="B218" s="14" t="s">
        <v>41</v>
      </c>
      <c r="C218" s="52">
        <f t="shared" si="61"/>
        <v>0</v>
      </c>
      <c r="D218" s="52">
        <f aca="true" t="shared" si="92" ref="D218:N218">SUM(D53-D101-D139-D176)</f>
        <v>0</v>
      </c>
      <c r="E218" s="52">
        <f t="shared" si="92"/>
        <v>0</v>
      </c>
      <c r="F218" s="52">
        <f t="shared" si="92"/>
        <v>0</v>
      </c>
      <c r="G218" s="52">
        <f t="shared" si="92"/>
        <v>0</v>
      </c>
      <c r="H218" s="52">
        <f t="shared" si="92"/>
        <v>0</v>
      </c>
      <c r="I218" s="52">
        <f t="shared" si="92"/>
        <v>0</v>
      </c>
      <c r="J218" s="52">
        <f t="shared" si="92"/>
        <v>0</v>
      </c>
      <c r="K218" s="52">
        <f t="shared" si="92"/>
        <v>0</v>
      </c>
      <c r="L218" s="52">
        <f t="shared" si="92"/>
        <v>0</v>
      </c>
      <c r="M218" s="52">
        <f t="shared" si="92"/>
        <v>0</v>
      </c>
      <c r="N218" s="52">
        <f t="shared" si="92"/>
        <v>0</v>
      </c>
      <c r="O218" s="49">
        <f t="shared" si="64"/>
        <v>0</v>
      </c>
    </row>
    <row r="219" spans="2:15" s="2" customFormat="1" ht="45.75" thickBot="1">
      <c r="B219" s="18" t="s">
        <v>42</v>
      </c>
      <c r="C219" s="52">
        <f t="shared" si="61"/>
        <v>0</v>
      </c>
      <c r="D219" s="52">
        <f aca="true" t="shared" si="93" ref="D219:N219">SUM(D54-D102-D140-D177)</f>
        <v>0</v>
      </c>
      <c r="E219" s="52">
        <f t="shared" si="93"/>
        <v>0</v>
      </c>
      <c r="F219" s="52">
        <f t="shared" si="93"/>
        <v>0</v>
      </c>
      <c r="G219" s="52">
        <f t="shared" si="93"/>
        <v>0</v>
      </c>
      <c r="H219" s="52">
        <f t="shared" si="93"/>
        <v>0</v>
      </c>
      <c r="I219" s="52">
        <f t="shared" si="93"/>
        <v>0</v>
      </c>
      <c r="J219" s="52">
        <f t="shared" si="93"/>
        <v>0</v>
      </c>
      <c r="K219" s="52">
        <f t="shared" si="93"/>
        <v>0</v>
      </c>
      <c r="L219" s="52">
        <f t="shared" si="93"/>
        <v>0</v>
      </c>
      <c r="M219" s="52">
        <f t="shared" si="93"/>
        <v>0</v>
      </c>
      <c r="N219" s="52">
        <f t="shared" si="93"/>
        <v>0</v>
      </c>
      <c r="O219" s="49">
        <f t="shared" si="64"/>
        <v>0</v>
      </c>
    </row>
    <row r="220" spans="2:15" s="2" customFormat="1" ht="30.75" thickBot="1">
      <c r="B220" s="18" t="s">
        <v>44</v>
      </c>
      <c r="C220" s="52">
        <f t="shared" si="61"/>
        <v>0</v>
      </c>
      <c r="D220" s="52">
        <f aca="true" t="shared" si="94" ref="D220:N220">SUM(D55-D103-D141-D178)</f>
        <v>0</v>
      </c>
      <c r="E220" s="52">
        <f t="shared" si="94"/>
        <v>0</v>
      </c>
      <c r="F220" s="52">
        <f t="shared" si="94"/>
        <v>0</v>
      </c>
      <c r="G220" s="52">
        <f t="shared" si="94"/>
        <v>0</v>
      </c>
      <c r="H220" s="52">
        <f t="shared" si="94"/>
        <v>0</v>
      </c>
      <c r="I220" s="52">
        <f t="shared" si="94"/>
        <v>0</v>
      </c>
      <c r="J220" s="52">
        <f t="shared" si="94"/>
        <v>0</v>
      </c>
      <c r="K220" s="52">
        <f t="shared" si="94"/>
        <v>0</v>
      </c>
      <c r="L220" s="52">
        <f t="shared" si="94"/>
        <v>0</v>
      </c>
      <c r="M220" s="52">
        <f t="shared" si="94"/>
        <v>0</v>
      </c>
      <c r="N220" s="52">
        <f t="shared" si="94"/>
        <v>0</v>
      </c>
      <c r="O220" s="49">
        <f t="shared" si="64"/>
        <v>0</v>
      </c>
    </row>
    <row r="221" spans="2:15" s="2" customFormat="1" ht="45.75" thickBot="1">
      <c r="B221" s="18" t="s">
        <v>46</v>
      </c>
      <c r="C221" s="52">
        <f t="shared" si="61"/>
        <v>0</v>
      </c>
      <c r="D221" s="52">
        <f aca="true" t="shared" si="95" ref="D221:N221">SUM(D56-D104-D142-D179)</f>
        <v>0</v>
      </c>
      <c r="E221" s="52">
        <f t="shared" si="95"/>
        <v>0</v>
      </c>
      <c r="F221" s="52">
        <f t="shared" si="95"/>
        <v>0</v>
      </c>
      <c r="G221" s="52">
        <f t="shared" si="95"/>
        <v>0</v>
      </c>
      <c r="H221" s="52">
        <f t="shared" si="95"/>
        <v>0</v>
      </c>
      <c r="I221" s="52">
        <f t="shared" si="95"/>
        <v>0</v>
      </c>
      <c r="J221" s="52">
        <f t="shared" si="95"/>
        <v>0</v>
      </c>
      <c r="K221" s="52">
        <f t="shared" si="95"/>
        <v>0</v>
      </c>
      <c r="L221" s="52">
        <f t="shared" si="95"/>
        <v>0</v>
      </c>
      <c r="M221" s="52">
        <f t="shared" si="95"/>
        <v>0</v>
      </c>
      <c r="N221" s="52">
        <f t="shared" si="95"/>
        <v>0</v>
      </c>
      <c r="O221" s="50">
        <f t="shared" si="64"/>
        <v>0</v>
      </c>
    </row>
    <row r="222" spans="2:15" s="3" customFormat="1" ht="12.75" customHeight="1" thickBot="1">
      <c r="B222" s="4" t="s">
        <v>0</v>
      </c>
      <c r="C222" s="70">
        <f>SUM(C221+C220)</f>
        <v>0</v>
      </c>
      <c r="D222" s="71">
        <f aca="true" t="shared" si="96" ref="D222:N222">SUM(D221+D220)</f>
        <v>0</v>
      </c>
      <c r="E222" s="70">
        <f t="shared" si="96"/>
        <v>0</v>
      </c>
      <c r="F222" s="72">
        <f t="shared" si="96"/>
        <v>0</v>
      </c>
      <c r="G222" s="72">
        <f t="shared" si="96"/>
        <v>0</v>
      </c>
      <c r="H222" s="72">
        <f t="shared" si="96"/>
        <v>0</v>
      </c>
      <c r="I222" s="72">
        <f t="shared" si="96"/>
        <v>0</v>
      </c>
      <c r="J222" s="72">
        <f t="shared" si="96"/>
        <v>0</v>
      </c>
      <c r="K222" s="72">
        <f t="shared" si="96"/>
        <v>0</v>
      </c>
      <c r="L222" s="72">
        <f t="shared" si="96"/>
        <v>0</v>
      </c>
      <c r="M222" s="72">
        <f t="shared" si="96"/>
        <v>0</v>
      </c>
      <c r="N222" s="72">
        <f t="shared" si="96"/>
        <v>0</v>
      </c>
      <c r="O222" s="51">
        <f t="shared" si="64"/>
        <v>0</v>
      </c>
    </row>
    <row r="223" ht="12"/>
    <row r="224" spans="2:10" ht="16.5">
      <c r="B224" s="101" t="s">
        <v>86</v>
      </c>
      <c r="C224" s="98"/>
      <c r="D224" s="98"/>
      <c r="E224" s="98"/>
      <c r="F224" s="98"/>
      <c r="G224" s="98"/>
      <c r="H224" s="98"/>
      <c r="I224" s="98"/>
      <c r="J224" s="98"/>
    </row>
    <row r="225" ht="12"/>
    <row r="226" ht="12"/>
    <row r="227" ht="12"/>
    <row r="228" ht="12"/>
    <row r="229" ht="12"/>
    <row r="230" ht="12"/>
    <row r="231" ht="12"/>
    <row r="232" ht="12"/>
    <row r="233" ht="12"/>
    <row r="234" ht="12"/>
    <row r="235" ht="12"/>
    <row r="236" ht="12"/>
    <row r="237" ht="12"/>
    <row r="238" ht="12"/>
    <row r="239" ht="12"/>
    <row r="240" ht="12"/>
    <row r="241" ht="12"/>
    <row r="242" ht="12"/>
    <row r="243" ht="12"/>
    <row r="244" ht="12"/>
    <row r="245" ht="12"/>
    <row r="246" ht="12"/>
    <row r="247" ht="12"/>
    <row r="248" ht="12"/>
    <row r="249" ht="12"/>
    <row r="250" ht="12"/>
    <row r="251" ht="12"/>
    <row r="252" ht="12"/>
    <row r="253" ht="12"/>
    <row r="254" ht="12"/>
    <row r="255" ht="12"/>
    <row r="256" ht="12"/>
    <row r="257" ht="12"/>
    <row r="258" ht="12"/>
    <row r="259" ht="12"/>
    <row r="260" ht="12"/>
    <row r="261" ht="12"/>
    <row r="262" ht="12"/>
    <row r="263" ht="12"/>
    <row r="264" ht="12"/>
    <row r="265" ht="12"/>
    <row r="266" ht="12"/>
    <row r="267" ht="12"/>
    <row r="268" ht="12"/>
    <row r="269" ht="12"/>
    <row r="270" ht="12"/>
    <row r="271" ht="12"/>
    <row r="272" ht="12"/>
    <row r="273" ht="12"/>
    <row r="274" ht="12"/>
    <row r="275" ht="12"/>
    <row r="276" ht="12"/>
    <row r="277" ht="12"/>
    <row r="278" ht="12"/>
    <row r="279" ht="12"/>
    <row r="280" ht="12"/>
    <row r="281" ht="12"/>
    <row r="282" ht="12"/>
    <row r="283" ht="12"/>
    <row r="284" ht="12"/>
    <row r="285" ht="12"/>
    <row r="286" ht="12"/>
    <row r="287" ht="12"/>
    <row r="288" ht="12"/>
    <row r="289" ht="12"/>
    <row r="290" ht="12"/>
    <row r="291" ht="12"/>
    <row r="292" ht="12"/>
    <row r="293" ht="12"/>
    <row r="294" ht="12"/>
    <row r="295" ht="12"/>
    <row r="296" ht="12"/>
    <row r="297" ht="12"/>
    <row r="298" ht="12"/>
    <row r="299" ht="12"/>
    <row r="300" ht="12"/>
    <row r="301" ht="12"/>
    <row r="302" ht="12"/>
    <row r="303" ht="12"/>
    <row r="304" ht="12"/>
    <row r="305" ht="12"/>
    <row r="306" ht="12"/>
    <row r="307" ht="12"/>
    <row r="308" ht="12"/>
    <row r="309" ht="12"/>
    <row r="310" ht="12"/>
    <row r="311" ht="12"/>
    <row r="312" ht="12"/>
    <row r="313" ht="12"/>
    <row r="314" ht="12"/>
    <row r="315" ht="12"/>
    <row r="316" ht="12"/>
    <row r="317" ht="12"/>
    <row r="318" ht="12"/>
    <row r="319" ht="12"/>
    <row r="320" ht="12"/>
    <row r="321" ht="12"/>
    <row r="322" ht="12"/>
    <row r="323" ht="12"/>
    <row r="324" ht="12"/>
    <row r="325" ht="12"/>
    <row r="326" ht="12"/>
    <row r="327" ht="12"/>
    <row r="328" ht="12"/>
    <row r="329" ht="12"/>
    <row r="330" ht="12"/>
    <row r="331" ht="12"/>
    <row r="332" ht="12"/>
    <row r="333" ht="12"/>
    <row r="334" ht="12"/>
    <row r="335" ht="12"/>
    <row r="336" ht="12"/>
    <row r="337" ht="12"/>
    <row r="338" ht="12"/>
    <row r="339" ht="12"/>
    <row r="340" ht="12"/>
    <row r="341" ht="12"/>
    <row r="342" ht="12"/>
    <row r="343" ht="12"/>
    <row r="344" ht="12"/>
    <row r="345" ht="12"/>
    <row r="346" ht="12"/>
    <row r="347" ht="12"/>
    <row r="348" ht="12"/>
    <row r="349" ht="12"/>
    <row r="350" ht="12"/>
    <row r="351" ht="12"/>
    <row r="352" ht="12"/>
    <row r="353" ht="12"/>
    <row r="354" ht="12"/>
    <row r="355" ht="12"/>
    <row r="356" ht="12"/>
    <row r="357" ht="12"/>
    <row r="358" ht="12"/>
    <row r="359" ht="12"/>
    <row r="360" ht="12"/>
    <row r="361" ht="12"/>
    <row r="362" ht="12"/>
    <row r="363" ht="12"/>
    <row r="364" ht="12"/>
    <row r="365" ht="12"/>
    <row r="366" ht="12"/>
    <row r="367" ht="12"/>
    <row r="368" ht="12"/>
    <row r="369" ht="12"/>
    <row r="370" ht="12"/>
    <row r="371" ht="12"/>
    <row r="372" ht="12"/>
    <row r="373" ht="12"/>
    <row r="374" ht="12"/>
    <row r="375" ht="12"/>
    <row r="376" ht="12"/>
    <row r="377" ht="12"/>
    <row r="378" ht="12"/>
    <row r="379" ht="12"/>
    <row r="380" ht="12"/>
    <row r="381" ht="12"/>
    <row r="382" ht="12"/>
    <row r="383" ht="12"/>
    <row r="384" ht="12"/>
    <row r="385" ht="12"/>
    <row r="386" ht="12"/>
    <row r="387" ht="12"/>
    <row r="388" ht="12"/>
    <row r="389" ht="12"/>
    <row r="390" ht="12"/>
    <row r="391" ht="12"/>
    <row r="392" ht="12"/>
    <row r="393" ht="12"/>
    <row r="394" ht="12"/>
    <row r="395" ht="12"/>
    <row r="396" ht="12"/>
    <row r="397" ht="12"/>
    <row r="398" ht="12"/>
    <row r="399" ht="12"/>
    <row r="400" ht="12"/>
    <row r="401" ht="12"/>
    <row r="402" ht="12"/>
    <row r="403" ht="12"/>
    <row r="404" ht="12"/>
    <row r="405" ht="12"/>
    <row r="406" ht="12"/>
    <row r="407" ht="12"/>
    <row r="408" ht="12"/>
    <row r="409" ht="12"/>
    <row r="410" ht="12"/>
    <row r="411" ht="12"/>
    <row r="412" ht="12"/>
    <row r="413" ht="12"/>
    <row r="414" ht="12"/>
    <row r="415" ht="12"/>
    <row r="416" ht="12"/>
    <row r="417" ht="12"/>
    <row r="418" ht="12"/>
    <row r="419" ht="12"/>
    <row r="420" ht="12"/>
    <row r="421" ht="12"/>
    <row r="422" ht="12"/>
    <row r="423" ht="12"/>
    <row r="424" ht="12"/>
    <row r="425" ht="12"/>
    <row r="426" ht="12"/>
    <row r="427" ht="12"/>
    <row r="428" ht="12"/>
    <row r="429" ht="12"/>
    <row r="430" ht="12"/>
    <row r="431" ht="12"/>
    <row r="432" ht="12"/>
    <row r="433" ht="12"/>
    <row r="434" ht="12"/>
    <row r="435" ht="12"/>
    <row r="436" ht="12"/>
    <row r="437" ht="12"/>
    <row r="438" ht="12"/>
    <row r="439" ht="12"/>
    <row r="440" ht="12"/>
    <row r="441" ht="12"/>
    <row r="442" ht="12"/>
    <row r="443" ht="12"/>
    <row r="444" ht="12"/>
    <row r="445" ht="12"/>
    <row r="446" ht="12"/>
    <row r="447" ht="12"/>
    <row r="448" ht="12"/>
    <row r="449" ht="12"/>
    <row r="450" ht="12"/>
    <row r="451" ht="12"/>
    <row r="452" ht="12"/>
    <row r="453" ht="12"/>
    <row r="454" ht="12"/>
    <row r="455" ht="12"/>
    <row r="456" ht="12"/>
    <row r="457" ht="12"/>
    <row r="458" ht="12"/>
    <row r="459" ht="12"/>
    <row r="460" ht="12"/>
    <row r="461" ht="12"/>
    <row r="462" ht="12"/>
    <row r="463" ht="12"/>
    <row r="464" ht="12"/>
    <row r="465" ht="12"/>
  </sheetData>
  <sheetProtection/>
  <mergeCells count="21">
    <mergeCell ref="B3:O3"/>
    <mergeCell ref="P5:AC5"/>
    <mergeCell ref="B5:O5"/>
    <mergeCell ref="B7:O7"/>
    <mergeCell ref="P65:Q67"/>
    <mergeCell ref="B65:N65"/>
    <mergeCell ref="B66:N66"/>
    <mergeCell ref="C13:O13"/>
    <mergeCell ref="C14:O14"/>
    <mergeCell ref="B12:O12"/>
    <mergeCell ref="B19:O19"/>
    <mergeCell ref="B20:O20"/>
    <mergeCell ref="B67:N67"/>
    <mergeCell ref="B68:N68"/>
    <mergeCell ref="B60:O60"/>
    <mergeCell ref="B184:M184"/>
    <mergeCell ref="B63:O63"/>
    <mergeCell ref="B61:O61"/>
    <mergeCell ref="B21:O21"/>
    <mergeCell ref="B62:O62"/>
    <mergeCell ref="C15:O15"/>
  </mergeCells>
  <printOptions gridLines="1"/>
  <pageMargins left="0.5" right="0.5" top="0.5" bottom="0.5" header="0" footer="0"/>
  <pageSetup fitToHeight="1" fitToWidth="1" orientation="landscape" paperSize="5" scale="47"/>
  <headerFooter alignWithMargins="0">
    <oddHeader>&amp;L&amp;"Times New Roman,Bold"&amp;12New Farm Monthly Cash Flow Statement for the First Operating Year&amp;"Arial,Regular"&amp;10
&amp;R&amp;"Times New Roman,Regular"&amp;D
&amp;T
page &amp;P of &amp;N</oddHeader>
    <oddFooter>&amp;L&amp;F &amp;A&amp;Rpage &amp;P of &amp;N</oddFoot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2.75"/>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Finance Tools</dc:title>
  <dc:subject/>
  <dc:creator>Unknown</dc:creator>
  <cp:keywords/>
  <dc:description/>
  <cp:lastModifiedBy>jp</cp:lastModifiedBy>
  <cp:lastPrinted>2014-02-06T20:03:44Z</cp:lastPrinted>
  <dcterms:created xsi:type="dcterms:W3CDTF">1999-11-04T22:46:04Z</dcterms:created>
  <dcterms:modified xsi:type="dcterms:W3CDTF">2014-04-04T23:01:56Z</dcterms:modified>
  <cp:category/>
  <cp:version/>
  <cp:contentType/>
  <cp:contentStatus/>
</cp:coreProperties>
</file>